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pacheco\Desktop\Archivos para pagina de Transparencia\"/>
    </mc:Choice>
  </mc:AlternateContent>
  <bookViews>
    <workbookView xWindow="120" yWindow="45" windowWidth="15135" windowHeight="8130" tabRatio="924"/>
  </bookViews>
  <sheets>
    <sheet name="ADEFAS 2017" sheetId="42" r:id="rId1"/>
  </sheets>
  <definedNames>
    <definedName name="_xlnm.Print_Area" localSheetId="0">'ADEFAS 2017'!$B$1:$Q$88</definedName>
    <definedName name="_xlnm.Print_Titles" localSheetId="0">'ADEFAS 2017'!$1:$10</definedName>
  </definedNames>
  <calcPr calcId="152511"/>
</workbook>
</file>

<file path=xl/calcChain.xml><?xml version="1.0" encoding="utf-8"?>
<calcChain xmlns="http://schemas.openxmlformats.org/spreadsheetml/2006/main">
  <c r="O82" i="42" l="1"/>
  <c r="O75" i="42"/>
  <c r="O70" i="42"/>
  <c r="O78" i="42" s="1"/>
  <c r="O66" i="42"/>
  <c r="O63" i="42"/>
  <c r="O30" i="42"/>
  <c r="O26" i="42"/>
  <c r="O23" i="42"/>
  <c r="O19" i="42"/>
  <c r="O34" i="42" s="1"/>
  <c r="O16" i="42"/>
  <c r="O13" i="42"/>
  <c r="N82" i="42"/>
  <c r="N75" i="42"/>
  <c r="N70" i="42"/>
  <c r="N66" i="42"/>
  <c r="N63" i="42"/>
  <c r="N78" i="42"/>
  <c r="N30" i="42"/>
  <c r="N26" i="42"/>
  <c r="N23" i="42"/>
  <c r="N19" i="42"/>
  <c r="N34" i="42" s="1"/>
  <c r="N88" i="42" s="1"/>
  <c r="N16" i="42"/>
  <c r="N13" i="42"/>
  <c r="M82" i="42"/>
  <c r="M75" i="42"/>
  <c r="M70" i="42"/>
  <c r="M66" i="42"/>
  <c r="M63" i="42"/>
  <c r="M30" i="42"/>
  <c r="M26" i="42"/>
  <c r="M23" i="42"/>
  <c r="M19" i="42"/>
  <c r="M34" i="42" s="1"/>
  <c r="M88" i="42" s="1"/>
  <c r="M16" i="42"/>
  <c r="M13" i="42"/>
  <c r="L82" i="42"/>
  <c r="L85" i="42"/>
  <c r="L75" i="42"/>
  <c r="L70" i="42"/>
  <c r="L66" i="42"/>
  <c r="L63" i="42"/>
  <c r="L78" i="42" s="1"/>
  <c r="L30" i="42"/>
  <c r="L26" i="42"/>
  <c r="L23" i="42"/>
  <c r="L34" i="42" s="1"/>
  <c r="L88" i="42" s="1"/>
  <c r="L19" i="42"/>
  <c r="L16" i="42"/>
  <c r="L13" i="42"/>
  <c r="K82" i="42"/>
  <c r="K85" i="42" s="1"/>
  <c r="J82" i="42"/>
  <c r="K75" i="42"/>
  <c r="K70" i="42"/>
  <c r="K66" i="42"/>
  <c r="K63" i="42"/>
  <c r="K78" i="42" s="1"/>
  <c r="K55" i="42"/>
  <c r="K51" i="42"/>
  <c r="K48" i="42"/>
  <c r="K59" i="42"/>
  <c r="K45" i="42"/>
  <c r="K41" i="42"/>
  <c r="K38" i="42"/>
  <c r="K30" i="42"/>
  <c r="K26" i="42"/>
  <c r="K23" i="42"/>
  <c r="K19" i="42"/>
  <c r="K16" i="42"/>
  <c r="K13" i="42"/>
  <c r="K34" i="42" s="1"/>
  <c r="J75" i="42"/>
  <c r="J70" i="42"/>
  <c r="J66" i="42"/>
  <c r="J63" i="42"/>
  <c r="J78" i="42" s="1"/>
  <c r="J55" i="42"/>
  <c r="J51" i="42"/>
  <c r="J48" i="42"/>
  <c r="J45" i="42"/>
  <c r="J59" i="42" s="1"/>
  <c r="J41" i="42"/>
  <c r="J38" i="42"/>
  <c r="J30" i="42"/>
  <c r="J26" i="42"/>
  <c r="J23" i="42"/>
  <c r="J19" i="42"/>
  <c r="J16" i="42"/>
  <c r="J13" i="42"/>
  <c r="J34" i="42" s="1"/>
  <c r="J88" i="42" s="1"/>
  <c r="I83" i="42"/>
  <c r="Q83" i="42" s="1"/>
  <c r="Q82" i="42" s="1"/>
  <c r="Q85" i="42" s="1"/>
  <c r="I75" i="42"/>
  <c r="I70" i="42"/>
  <c r="I66" i="42"/>
  <c r="I78" i="42" s="1"/>
  <c r="I63" i="42"/>
  <c r="I55" i="42"/>
  <c r="I51" i="42"/>
  <c r="I48" i="42"/>
  <c r="I45" i="42"/>
  <c r="I41" i="42"/>
  <c r="I38" i="42"/>
  <c r="I59" i="42" s="1"/>
  <c r="I30" i="42"/>
  <c r="I26" i="42"/>
  <c r="I23" i="42"/>
  <c r="I19" i="42"/>
  <c r="I34" i="42" s="1"/>
  <c r="I16" i="42"/>
  <c r="I13" i="42"/>
  <c r="H75" i="42"/>
  <c r="H70" i="42"/>
  <c r="H66" i="42"/>
  <c r="H63" i="42"/>
  <c r="H78" i="42" s="1"/>
  <c r="H55" i="42"/>
  <c r="H51" i="42"/>
  <c r="H48" i="42"/>
  <c r="H59" i="42"/>
  <c r="H45" i="42"/>
  <c r="H41" i="42"/>
  <c r="H38" i="42"/>
  <c r="H30" i="42"/>
  <c r="H26" i="42"/>
  <c r="H23" i="42"/>
  <c r="H19" i="42"/>
  <c r="H16" i="42"/>
  <c r="H34" i="42" s="1"/>
  <c r="H88" i="42" s="1"/>
  <c r="H13" i="42"/>
  <c r="Q73" i="42"/>
  <c r="Q72" i="42"/>
  <c r="Q71" i="42"/>
  <c r="Q70" i="42" s="1"/>
  <c r="Q68" i="42"/>
  <c r="Q67" i="42"/>
  <c r="Q66" i="42"/>
  <c r="Q78" i="42" s="1"/>
  <c r="Q64" i="42"/>
  <c r="Q63" i="42"/>
  <c r="Q32" i="42"/>
  <c r="Q31" i="42"/>
  <c r="Q30" i="42" s="1"/>
  <c r="Q28" i="42"/>
  <c r="E66" i="42"/>
  <c r="D19" i="42"/>
  <c r="D34" i="42" s="1"/>
  <c r="B85" i="42"/>
  <c r="P82" i="42"/>
  <c r="O85" i="42"/>
  <c r="N85" i="42"/>
  <c r="J85" i="42"/>
  <c r="H82" i="42"/>
  <c r="H85" i="42"/>
  <c r="G82" i="42"/>
  <c r="G85" i="42" s="1"/>
  <c r="F82" i="42"/>
  <c r="F85" i="42"/>
  <c r="E82" i="42"/>
  <c r="B78" i="42"/>
  <c r="Q76" i="42"/>
  <c r="Q75" i="42"/>
  <c r="P75" i="42"/>
  <c r="G75" i="42"/>
  <c r="F75" i="42"/>
  <c r="E75" i="42"/>
  <c r="P70" i="42"/>
  <c r="G70" i="42"/>
  <c r="F70" i="42"/>
  <c r="E70" i="42"/>
  <c r="P66" i="42"/>
  <c r="G66" i="42"/>
  <c r="F66" i="42"/>
  <c r="P63" i="42"/>
  <c r="P78" i="42" s="1"/>
  <c r="G63" i="42"/>
  <c r="G78" i="42" s="1"/>
  <c r="F63" i="42"/>
  <c r="E63" i="42"/>
  <c r="B59" i="42"/>
  <c r="Q57" i="42"/>
  <c r="Q56" i="42"/>
  <c r="Q55" i="42" s="1"/>
  <c r="P55" i="42"/>
  <c r="G55" i="42"/>
  <c r="F55" i="42"/>
  <c r="E55" i="42"/>
  <c r="Q53" i="42"/>
  <c r="Q52" i="42"/>
  <c r="Q51" i="42" s="1"/>
  <c r="P51" i="42"/>
  <c r="G51" i="42"/>
  <c r="F51" i="42"/>
  <c r="E51" i="42"/>
  <c r="Q49" i="42"/>
  <c r="Q48" i="42" s="1"/>
  <c r="P48" i="42"/>
  <c r="G48" i="42"/>
  <c r="F48" i="42"/>
  <c r="F59" i="42" s="1"/>
  <c r="E48" i="42"/>
  <c r="Q46" i="42"/>
  <c r="Q45" i="42" s="1"/>
  <c r="P45" i="42"/>
  <c r="G45" i="42"/>
  <c r="F45" i="42"/>
  <c r="E45" i="42"/>
  <c r="Q43" i="42"/>
  <c r="Q42" i="42"/>
  <c r="Q41" i="42" s="1"/>
  <c r="P41" i="42"/>
  <c r="P59" i="42" s="1"/>
  <c r="G41" i="42"/>
  <c r="F41" i="42"/>
  <c r="E41" i="42"/>
  <c r="Q39" i="42"/>
  <c r="Q38" i="42" s="1"/>
  <c r="Q59" i="42" s="1"/>
  <c r="P38" i="42"/>
  <c r="O59" i="42"/>
  <c r="G38" i="42"/>
  <c r="G59" i="42" s="1"/>
  <c r="F38" i="42"/>
  <c r="E38" i="42"/>
  <c r="E59" i="42" s="1"/>
  <c r="B34" i="42"/>
  <c r="P30" i="42"/>
  <c r="G30" i="42"/>
  <c r="F30" i="42"/>
  <c r="E30" i="42"/>
  <c r="Q27" i="42"/>
  <c r="Q26" i="42" s="1"/>
  <c r="P26" i="42"/>
  <c r="G26" i="42"/>
  <c r="F26" i="42"/>
  <c r="E26" i="42"/>
  <c r="Q24" i="42"/>
  <c r="Q23" i="42"/>
  <c r="D23" i="42"/>
  <c r="P23" i="42"/>
  <c r="G23" i="42"/>
  <c r="F23" i="42"/>
  <c r="F34" i="42" s="1"/>
  <c r="F88" i="42" s="1"/>
  <c r="E23" i="42"/>
  <c r="Q21" i="42"/>
  <c r="Q20" i="42"/>
  <c r="Q19" i="42"/>
  <c r="P19" i="42"/>
  <c r="G19" i="42"/>
  <c r="F19" i="42"/>
  <c r="E19" i="42"/>
  <c r="E34" i="42" s="1"/>
  <c r="E88" i="42" s="1"/>
  <c r="Q17" i="42"/>
  <c r="Q16" i="42" s="1"/>
  <c r="P16" i="42"/>
  <c r="G16" i="42"/>
  <c r="F16" i="42"/>
  <c r="E16" i="42"/>
  <c r="Q14" i="42"/>
  <c r="Q13" i="42"/>
  <c r="Q34" i="42" s="1"/>
  <c r="Q88" i="42" s="1"/>
  <c r="P13" i="42"/>
  <c r="G13" i="42"/>
  <c r="G34" i="42"/>
  <c r="F13" i="42"/>
  <c r="E13" i="42"/>
  <c r="P85" i="42"/>
  <c r="D70" i="42"/>
  <c r="D78" i="42" s="1"/>
  <c r="D16" i="42"/>
  <c r="D82" i="42"/>
  <c r="D85" i="42" s="1"/>
  <c r="E85" i="42"/>
  <c r="M85" i="42"/>
  <c r="D45" i="42"/>
  <c r="D48" i="42"/>
  <c r="D75" i="42"/>
  <c r="D38" i="42"/>
  <c r="D41" i="42"/>
  <c r="D51" i="42"/>
  <c r="D55" i="42"/>
  <c r="D63" i="42"/>
  <c r="D13" i="42"/>
  <c r="D26" i="42"/>
  <c r="D30" i="42"/>
  <c r="D66" i="42"/>
  <c r="M59" i="42"/>
  <c r="L59" i="42"/>
  <c r="N59" i="42"/>
  <c r="F78" i="42"/>
  <c r="D59" i="42"/>
  <c r="P34" i="42"/>
  <c r="E78" i="42"/>
  <c r="M78" i="42"/>
  <c r="P88" i="42" l="1"/>
  <c r="D88" i="42"/>
  <c r="G88" i="42"/>
  <c r="K88" i="42"/>
  <c r="O88" i="42"/>
  <c r="I82" i="42"/>
  <c r="I85" i="42" s="1"/>
  <c r="I88" i="42" s="1"/>
</calcChain>
</file>

<file path=xl/sharedStrings.xml><?xml version="1.0" encoding="utf-8"?>
<sst xmlns="http://schemas.openxmlformats.org/spreadsheetml/2006/main" count="137" uniqueCount="126">
  <si>
    <t>Partida Presupuestal</t>
  </si>
  <si>
    <t>1</t>
  </si>
  <si>
    <t>2</t>
  </si>
  <si>
    <t>3= (1 + ó - 2)</t>
  </si>
  <si>
    <t>4</t>
  </si>
  <si>
    <t>6</t>
  </si>
  <si>
    <t>9</t>
  </si>
  <si>
    <t>10</t>
  </si>
  <si>
    <t>82500</t>
  </si>
  <si>
    <t>1000</t>
  </si>
  <si>
    <t>SERVICIOS PERSONALES</t>
  </si>
  <si>
    <t>1100</t>
  </si>
  <si>
    <t>Remuneraciones al Personal de Carácter Permanente</t>
  </si>
  <si>
    <t>1131</t>
  </si>
  <si>
    <t>Sueldos base</t>
  </si>
  <si>
    <t>1200</t>
  </si>
  <si>
    <t>Remuneraciones al Personal de Carácter Transitorio</t>
  </si>
  <si>
    <t>1221</t>
  </si>
  <si>
    <t>Salarios al personal eventual</t>
  </si>
  <si>
    <t>1300</t>
  </si>
  <si>
    <t>Remuneraciones Adicionales y Especiales</t>
  </si>
  <si>
    <t>1311</t>
  </si>
  <si>
    <t>Prima quinquenal por años de Serv. Efvos. Prest.</t>
  </si>
  <si>
    <t>1322</t>
  </si>
  <si>
    <t>Aguinaldo</t>
  </si>
  <si>
    <t>1400</t>
  </si>
  <si>
    <t>Seguridad Social</t>
  </si>
  <si>
    <t>1411</t>
  </si>
  <si>
    <t>Cuotas al IMSS por enfermedades y maternidad</t>
  </si>
  <si>
    <t>1500</t>
  </si>
  <si>
    <t>Otras Prestaciones Sociales y Económicas</t>
  </si>
  <si>
    <t>1700</t>
  </si>
  <si>
    <t>Pago de Estímulos a Servidores Públicos</t>
  </si>
  <si>
    <t>1712</t>
  </si>
  <si>
    <t>Ayuda para despensa</t>
  </si>
  <si>
    <t>1713</t>
  </si>
  <si>
    <t>Ayuda para pasajes</t>
  </si>
  <si>
    <t>3000</t>
  </si>
  <si>
    <t>SERVICIOS GENERALES</t>
  </si>
  <si>
    <t>3300</t>
  </si>
  <si>
    <t>Servicios Profesionales, Científicos, Técnicos y Otros Servicios</t>
  </si>
  <si>
    <t>3700</t>
  </si>
  <si>
    <t>Servicios de Traslado y Viáticos</t>
  </si>
  <si>
    <t>3721</t>
  </si>
  <si>
    <t>Pasajes terrestres nacionales</t>
  </si>
  <si>
    <t>3751</t>
  </si>
  <si>
    <t>Viáticos en el país</t>
  </si>
  <si>
    <t>3900</t>
  </si>
  <si>
    <t>Otros Servicios Generales</t>
  </si>
  <si>
    <t>3921</t>
  </si>
  <si>
    <t>Otros impuestos y derechos</t>
  </si>
  <si>
    <t>6000</t>
  </si>
  <si>
    <t>INVERSION PUBLICA</t>
  </si>
  <si>
    <t>6100</t>
  </si>
  <si>
    <t>Obra Pública en Bienes de Dominio Público</t>
  </si>
  <si>
    <t>6132</t>
  </si>
  <si>
    <t>Obras para Tratam. Distrib. y Sumin Agua y Drenaje</t>
  </si>
  <si>
    <t>TOTAL: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</si>
  <si>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</si>
  <si>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</si>
  <si>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</si>
  <si>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</si>
  <si>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</si>
  <si>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</si>
  <si>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</si>
  <si>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</si>
  <si>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</si>
  <si>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3</t>
  </si>
  <si>
    <t>5</t>
  </si>
  <si>
    <t>7</t>
  </si>
  <si>
    <t>8</t>
  </si>
  <si>
    <t>5=  ∑ 4</t>
  </si>
  <si>
    <t>1523</t>
  </si>
  <si>
    <t>Prima por riesgo de trabajo</t>
  </si>
  <si>
    <t>1592</t>
  </si>
  <si>
    <t>Prima de insalubridad</t>
  </si>
  <si>
    <t>2000</t>
  </si>
  <si>
    <t>MATERIALES Y SUMINISTROS</t>
  </si>
  <si>
    <t>2100</t>
  </si>
  <si>
    <t>Materiales de Administración, Emisión de Documentos y Artículos</t>
  </si>
  <si>
    <t>2161</t>
  </si>
  <si>
    <t>Material de limpieza</t>
  </si>
  <si>
    <t>2400</t>
  </si>
  <si>
    <t>Materiales y Artículos de Construcción y de Reparación</t>
  </si>
  <si>
    <t>2461</t>
  </si>
  <si>
    <t>Material eléctrico y electrónico</t>
  </si>
  <si>
    <t>2471</t>
  </si>
  <si>
    <t>Artículos metálicos para la construcción</t>
  </si>
  <si>
    <t>2500</t>
  </si>
  <si>
    <t>Productos Químicos, Farmacéuticos y de Laboratorio</t>
  </si>
  <si>
    <t>2521</t>
  </si>
  <si>
    <t>Fertilizantes, pesticidas y otros agroquímicos</t>
  </si>
  <si>
    <t>2600</t>
  </si>
  <si>
    <t>Combustibles, Lubricantes y Aditivos</t>
  </si>
  <si>
    <t>2611</t>
  </si>
  <si>
    <t>Combustibles, lubricantes y aditivos p/ vehículos</t>
  </si>
  <si>
    <t>2700</t>
  </si>
  <si>
    <t>Vestuario, Blancos, Prendas de Protección y Artículos Deportivos</t>
  </si>
  <si>
    <t>2711</t>
  </si>
  <si>
    <t>Vestuario y uniformes</t>
  </si>
  <si>
    <t>2721</t>
  </si>
  <si>
    <t>Prendas de seguridad y protección personal</t>
  </si>
  <si>
    <t>2900</t>
  </si>
  <si>
    <t>Herramientas, Refacciones y Accesorios Menores</t>
  </si>
  <si>
    <t>2921</t>
  </si>
  <si>
    <t>Refacciones y accesorios menores de edificios</t>
  </si>
  <si>
    <t>2981</t>
  </si>
  <si>
    <t>Refacciones y Acces. Menores de Maq. y Otros Eq.</t>
  </si>
  <si>
    <t>3311</t>
  </si>
  <si>
    <t>Servicios legales, de contabilidad, auditoría y re</t>
  </si>
  <si>
    <t>3500</t>
  </si>
  <si>
    <t>Servicios de Instalación, Reparación, Mantenimiento y Conservación</t>
  </si>
  <si>
    <t>3541</t>
  </si>
  <si>
    <t>Instalación, Rep. y Mtto. Eq. Instrum. Médico Lab.</t>
  </si>
  <si>
    <t>3572</t>
  </si>
  <si>
    <t>Mantenimiento y conservación Maq. Eq. Trabajo Esp.</t>
  </si>
  <si>
    <t>3711</t>
  </si>
  <si>
    <t>Pasajes aéreos nacionales</t>
  </si>
  <si>
    <t>Octubre</t>
  </si>
  <si>
    <t>Noviembre</t>
  </si>
  <si>
    <t>11</t>
  </si>
  <si>
    <t>Diciembre</t>
  </si>
  <si>
    <t>12</t>
  </si>
  <si>
    <t>Cuentas por Pagar 2017</t>
  </si>
  <si>
    <t>PAGOS REALIZADOS AL 30 DE NOVIEMBRE DE 2018 
CORRESPONDIENTES A EROGACIONES PENDIENTES DE LIQUIDAR
DEL PRESUPUESTO DE EGRESOS DEL EJERCICIO 2017</t>
  </si>
  <si>
    <t>Pagado
Al 30/11/2018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</si>
</sst>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6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0"/>
      <color indexed="9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2"/>
      <color rgb="FF0B610B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rgb="FF0B610B"/>
        <bgColor indexed="64"/>
      </patternFill>
    </fill>
  </fills>
  <borders count="7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/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</borders>
  <cellStyleXfs count="59">
    <xf numFmtId="0" fontId="0" fillId="0" borderId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35">
    <xf numFmtId="0" fontId="0" fillId="0" borderId="0" xfId="0"/>
    <xf numFmtId="0" fontId="2" fillId="0" borderId="0" xfId="10" applyFont="1" applyAlignment="1">
      <alignment vertical="center"/>
    </xf>
    <xf numFmtId="49" fontId="2" fillId="0" borderId="0" xfId="10" applyNumberFormat="1" applyFont="1" applyAlignment="1">
      <alignment horizontal="center" vertical="center"/>
    </xf>
    <xf numFmtId="0" fontId="2" fillId="0" borderId="0" xfId="10" applyFont="1" applyFill="1" applyBorder="1" applyAlignment="1">
      <alignment vertical="center"/>
    </xf>
    <xf numFmtId="49" fontId="2" fillId="0" borderId="0" xfId="10" applyNumberFormat="1" applyFont="1" applyFill="1" applyBorder="1" applyAlignment="1">
      <alignment horizontal="center" vertical="center"/>
    </xf>
    <xf numFmtId="0" fontId="14" fillId="0" borderId="0" xfId="0" applyFont="1" applyAlignment="1">
      <alignment vertical="center"/>
    </xf>
    <xf numFmtId="49" fontId="14" fillId="0" borderId="0" xfId="0" applyNumberFormat="1" applyFont="1" applyAlignment="1">
      <alignment horizontal="center" vertical="center"/>
    </xf>
    <xf numFmtId="49" fontId="2" fillId="0" borderId="0" xfId="10" applyNumberFormat="1" applyFont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49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4" fontId="4" fillId="0" borderId="1" xfId="0" applyNumberFormat="1" applyFont="1" applyBorder="1" applyAlignment="1">
      <alignment vertical="center"/>
    </xf>
    <xf numFmtId="4" fontId="4" fillId="2" borderId="1" xfId="0" applyNumberFormat="1" applyFont="1" applyFill="1" applyBorder="1" applyAlignment="1">
      <alignment vertical="center"/>
    </xf>
    <xf numFmtId="4" fontId="3" fillId="3" borderId="1" xfId="0" applyNumberFormat="1" applyFont="1" applyFill="1" applyBorder="1" applyAlignment="1">
      <alignment vertical="center"/>
    </xf>
    <xf numFmtId="0" fontId="14" fillId="0" borderId="1" xfId="0" applyFont="1" applyBorder="1" applyAlignment="1">
      <alignment vertical="center" wrapText="1"/>
    </xf>
    <xf numFmtId="4" fontId="14" fillId="0" borderId="0" xfId="0" applyNumberFormat="1" applyFont="1" applyAlignment="1">
      <alignment vertical="center"/>
    </xf>
    <xf numFmtId="4" fontId="14" fillId="0" borderId="1" xfId="0" applyNumberFormat="1" applyFont="1" applyBorder="1" applyAlignment="1">
      <alignment vertical="center"/>
    </xf>
    <xf numFmtId="0" fontId="14" fillId="0" borderId="1" xfId="0" applyNumberFormat="1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4" fontId="3" fillId="4" borderId="1" xfId="0" applyNumberFormat="1" applyFont="1" applyFill="1" applyBorder="1" applyAlignment="1">
      <alignment vertical="center"/>
    </xf>
    <xf numFmtId="0" fontId="4" fillId="0" borderId="0" xfId="0" applyNumberFormat="1" applyFont="1" applyAlignment="1">
      <alignment horizontal="right" vertical="center"/>
    </xf>
    <xf numFmtId="49" fontId="3" fillId="4" borderId="0" xfId="0" applyNumberFormat="1" applyFont="1" applyFill="1" applyBorder="1" applyAlignment="1">
      <alignment horizontal="center" vertical="center" wrapText="1"/>
    </xf>
    <xf numFmtId="49" fontId="3" fillId="4" borderId="2" xfId="0" applyNumberFormat="1" applyFont="1" applyFill="1" applyBorder="1" applyAlignment="1">
      <alignment horizontal="center" vertical="center" wrapText="1"/>
    </xf>
    <xf numFmtId="49" fontId="3" fillId="4" borderId="3" xfId="0" applyNumberFormat="1" applyFont="1" applyFill="1" applyBorder="1" applyAlignment="1">
      <alignment horizontal="center" vertical="center" wrapText="1"/>
    </xf>
    <xf numFmtId="49" fontId="3" fillId="4" borderId="6" xfId="0" applyNumberFormat="1" applyFont="1" applyFill="1" applyBorder="1" applyAlignment="1">
      <alignment horizontal="center" vertical="center" wrapText="1"/>
    </xf>
    <xf numFmtId="49" fontId="3" fillId="4" borderId="5" xfId="10" applyNumberFormat="1" applyFont="1" applyFill="1" applyBorder="1" applyAlignment="1">
      <alignment horizontal="center" vertical="center" wrapText="1"/>
    </xf>
    <xf numFmtId="0" fontId="15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49" fontId="3" fillId="4" borderId="4" xfId="0" applyNumberFormat="1" applyFont="1" applyFill="1" applyBorder="1" applyAlignment="1">
      <alignment horizontal="center" vertical="center" wrapText="1"/>
    </xf>
  </cellXfs>
  <cellStyles count="59">
    <cellStyle name="Millares 2" xfId="1"/>
    <cellStyle name="Moneda 2" xfId="2"/>
    <cellStyle name="Normal" xfId="0" builtinId="0"/>
    <cellStyle name="Normal 10" xfId="3"/>
    <cellStyle name="Normal 11" xfId="4"/>
    <cellStyle name="Normal 15" xfId="5"/>
    <cellStyle name="Normal 16" xfId="6"/>
    <cellStyle name="Normal 17" xfId="7"/>
    <cellStyle name="Normal 18" xfId="8"/>
    <cellStyle name="Normal 19" xfId="9"/>
    <cellStyle name="Normal 2" xfId="10"/>
    <cellStyle name="Normal 20" xfId="11"/>
    <cellStyle name="Normal 21" xfId="12"/>
    <cellStyle name="Normal 22" xfId="13"/>
    <cellStyle name="Normal 23" xfId="14"/>
    <cellStyle name="Normal 24" xfId="15"/>
    <cellStyle name="Normal 25" xfId="16"/>
    <cellStyle name="Normal 26" xfId="17"/>
    <cellStyle name="Normal 27" xfId="18"/>
    <cellStyle name="Normal 28" xfId="19"/>
    <cellStyle name="Normal 29" xfId="20"/>
    <cellStyle name="Normal 30" xfId="21"/>
    <cellStyle name="Normal 31" xfId="22"/>
    <cellStyle name="Normal 32" xfId="23"/>
    <cellStyle name="Normal 33" xfId="24"/>
    <cellStyle name="Normal 34" xfId="25"/>
    <cellStyle name="Normal 35" xfId="26"/>
    <cellStyle name="Normal 36" xfId="27"/>
    <cellStyle name="Normal 37" xfId="28"/>
    <cellStyle name="Normal 38" xfId="29"/>
    <cellStyle name="Normal 39" xfId="30"/>
    <cellStyle name="Normal 4" xfId="31"/>
    <cellStyle name="Normal 40" xfId="32"/>
    <cellStyle name="Normal 41" xfId="33"/>
    <cellStyle name="Normal 5" xfId="34"/>
    <cellStyle name="Normal 6" xfId="35"/>
    <cellStyle name="Normal 7" xfId="36"/>
    <cellStyle name="Normal 8" xfId="37"/>
    <cellStyle name="Normal 9" xfId="38"/>
    <cellStyle name="Porcentaje 11" xfId="39"/>
    <cellStyle name="Porcentaje 12" xfId="40"/>
    <cellStyle name="Porcentaje 13" xfId="41"/>
    <cellStyle name="Porcentaje 14" xfId="42"/>
    <cellStyle name="Porcentaje 15" xfId="43"/>
    <cellStyle name="Porcentaje 16" xfId="44"/>
    <cellStyle name="Porcentaje 2" xfId="45"/>
    <cellStyle name="Porcentaje 27" xfId="46"/>
    <cellStyle name="Porcentaje 29" xfId="47"/>
    <cellStyle name="Porcentaje 3" xfId="48"/>
    <cellStyle name="Porcentaje 4" xfId="49"/>
    <cellStyle name="Porcentaje 5" xfId="50"/>
    <cellStyle name="Porcentaje 7" xfId="51"/>
    <cellStyle name="Porcentaje 9" xfId="52"/>
    <cellStyle name="Porcentual 10" xfId="53"/>
    <cellStyle name="Porcentual 12" xfId="54"/>
    <cellStyle name="Porcentual 13" xfId="55"/>
    <cellStyle name="Porcentual 2" xfId="56"/>
    <cellStyle name="Porcentual 8" xfId="57"/>
    <cellStyle name="Porcentual 9" xfId="5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1</xdr:row>
      <xdr:rowOff>19050</xdr:rowOff>
    </xdr:from>
    <xdr:to>
      <xdr:col>2</xdr:col>
      <xdr:colOff>1076325</xdr:colOff>
      <xdr:row>2</xdr:row>
      <xdr:rowOff>0</xdr:rowOff>
    </xdr:to>
    <xdr:pic>
      <xdr:nvPicPr>
        <xdr:cNvPr id="12836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209550"/>
          <a:ext cx="210502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962025</xdr:colOff>
      <xdr:row>1</xdr:row>
      <xdr:rowOff>28575</xdr:rowOff>
    </xdr:from>
    <xdr:to>
      <xdr:col>16</xdr:col>
      <xdr:colOff>1019175</xdr:colOff>
      <xdr:row>1</xdr:row>
      <xdr:rowOff>619125</xdr:rowOff>
    </xdr:to>
    <xdr:pic>
      <xdr:nvPicPr>
        <xdr:cNvPr id="12837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21025" y="219075"/>
          <a:ext cx="21526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91"/>
  <sheetViews>
    <sheetView tabSelected="1" zoomScaleNormal="100" workbookViewId="0">
      <selection activeCell="G82" sqref="G82"/>
    </sheetView>
  </sheetViews>
  <sheetFormatPr baseColWidth="10" defaultRowHeight="15" customHeight="1" x14ac:dyDescent="0.25"/>
  <cols>
    <col min="1" max="1" width="1.7109375" style="1" customWidth="1"/>
    <col min="2" max="2" width="15.7109375" style="2" customWidth="1"/>
    <col min="3" max="3" width="60.7109375" style="1" customWidth="1"/>
    <col min="4" max="4" width="18.42578125" style="1" hidden="1" customWidth="1"/>
    <col min="5" max="5" width="17.28515625" style="1" customWidth="1"/>
    <col min="6" max="6" width="15.7109375" style="1" customWidth="1"/>
    <col min="7" max="7" width="17.42578125" style="1" customWidth="1"/>
    <col min="8" max="15" width="15.7109375" style="1" customWidth="1"/>
    <col min="16" max="16" width="15.7109375" style="1" hidden="1" customWidth="1"/>
    <col min="17" max="17" width="18.85546875" style="1" customWidth="1"/>
    <col min="18" max="16384" width="11.42578125" style="1"/>
  </cols>
  <sheetData>
    <row r="1" spans="1:17" ht="15" customHeight="1" x14ac:dyDescent="0.25">
      <c r="B1" s="6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</row>
    <row r="2" spans="1:17" ht="50.25" customHeight="1" x14ac:dyDescent="0.25">
      <c r="B2" s="31" t="s">
        <v>124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</row>
    <row r="3" spans="1:17" ht="15" customHeight="1" x14ac:dyDescent="0.25"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</row>
    <row r="4" spans="1:17" ht="15" customHeight="1" x14ac:dyDescent="0.25"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</row>
    <row r="5" spans="1:17" ht="15" customHeight="1" x14ac:dyDescent="0.25">
      <c r="B5" s="6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spans="1:17" ht="29.25" customHeight="1" x14ac:dyDescent="0.25">
      <c r="A6" s="7"/>
      <c r="B6" s="25" t="s">
        <v>0</v>
      </c>
      <c r="C6" s="26"/>
      <c r="D6" s="27" t="s">
        <v>123</v>
      </c>
      <c r="E6" s="34" t="s">
        <v>58</v>
      </c>
      <c r="F6" s="29" t="s">
        <v>59</v>
      </c>
      <c r="G6" s="29" t="s">
        <v>60</v>
      </c>
      <c r="H6" s="25" t="s">
        <v>61</v>
      </c>
      <c r="I6" s="29" t="s">
        <v>62</v>
      </c>
      <c r="J6" s="29" t="s">
        <v>63</v>
      </c>
      <c r="K6" s="29" t="s">
        <v>64</v>
      </c>
      <c r="L6" s="29" t="s">
        <v>65</v>
      </c>
      <c r="M6" s="25" t="s">
        <v>66</v>
      </c>
      <c r="N6" s="29" t="s">
        <v>118</v>
      </c>
      <c r="O6" s="25" t="s">
        <v>119</v>
      </c>
      <c r="P6" s="26" t="s">
        <v>121</v>
      </c>
      <c r="Q6" s="29" t="s">
        <v>125</v>
      </c>
    </row>
    <row r="7" spans="1:17" ht="21.75" customHeight="1" x14ac:dyDescent="0.25">
      <c r="A7" s="7"/>
      <c r="B7" s="25"/>
      <c r="C7" s="26"/>
      <c r="D7" s="28"/>
      <c r="E7" s="34"/>
      <c r="F7" s="29"/>
      <c r="G7" s="29"/>
      <c r="H7" s="25"/>
      <c r="I7" s="29"/>
      <c r="J7" s="29"/>
      <c r="K7" s="29"/>
      <c r="L7" s="29"/>
      <c r="M7" s="25"/>
      <c r="N7" s="29"/>
      <c r="O7" s="25"/>
      <c r="P7" s="26"/>
      <c r="Q7" s="29"/>
    </row>
    <row r="8" spans="1:17" ht="15" hidden="1" customHeight="1" x14ac:dyDescent="0.25">
      <c r="A8" s="2"/>
      <c r="B8" s="6"/>
      <c r="C8" s="6"/>
      <c r="D8" s="8" t="s">
        <v>3</v>
      </c>
      <c r="E8" s="6" t="s">
        <v>1</v>
      </c>
      <c r="F8" s="6" t="s">
        <v>2</v>
      </c>
      <c r="G8" s="6" t="s">
        <v>67</v>
      </c>
      <c r="H8" s="6" t="s">
        <v>4</v>
      </c>
      <c r="I8" s="6" t="s">
        <v>68</v>
      </c>
      <c r="J8" s="6" t="s">
        <v>5</v>
      </c>
      <c r="K8" s="6" t="s">
        <v>69</v>
      </c>
      <c r="L8" s="6" t="s">
        <v>70</v>
      </c>
      <c r="M8" s="6" t="s">
        <v>6</v>
      </c>
      <c r="N8" s="6" t="s">
        <v>7</v>
      </c>
      <c r="O8" s="6" t="s">
        <v>120</v>
      </c>
      <c r="P8" s="6" t="s">
        <v>122</v>
      </c>
      <c r="Q8" s="8" t="s">
        <v>71</v>
      </c>
    </row>
    <row r="9" spans="1:17" ht="15" hidden="1" customHeight="1" x14ac:dyDescent="0.25">
      <c r="A9" s="2"/>
      <c r="B9" s="6"/>
      <c r="C9" s="6"/>
      <c r="D9" s="6"/>
      <c r="E9" s="6" t="s">
        <v>8</v>
      </c>
      <c r="F9" s="6" t="s">
        <v>8</v>
      </c>
      <c r="G9" s="6" t="s">
        <v>8</v>
      </c>
      <c r="H9" s="6" t="s">
        <v>8</v>
      </c>
      <c r="I9" s="6" t="s">
        <v>8</v>
      </c>
      <c r="J9" s="6" t="s">
        <v>8</v>
      </c>
      <c r="K9" s="6" t="s">
        <v>8</v>
      </c>
      <c r="L9" s="6" t="s">
        <v>8</v>
      </c>
      <c r="M9" s="6" t="s">
        <v>8</v>
      </c>
      <c r="N9" s="6" t="s">
        <v>8</v>
      </c>
      <c r="O9" s="6" t="s">
        <v>8</v>
      </c>
      <c r="P9" s="6" t="s">
        <v>8</v>
      </c>
      <c r="Q9" s="6"/>
    </row>
    <row r="10" spans="1:17" ht="15" customHeight="1" x14ac:dyDescent="0.25">
      <c r="A10" s="2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</row>
    <row r="11" spans="1:17" ht="15" customHeight="1" x14ac:dyDescent="0.25">
      <c r="B11" s="9" t="s">
        <v>9</v>
      </c>
      <c r="C11" s="10" t="s">
        <v>10</v>
      </c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</row>
    <row r="12" spans="1:17" ht="12.75" x14ac:dyDescent="0.25">
      <c r="B12" s="6"/>
      <c r="C12" s="5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</row>
    <row r="13" spans="1:17" ht="12.75" x14ac:dyDescent="0.25">
      <c r="B13" s="11" t="s">
        <v>11</v>
      </c>
      <c r="C13" s="12" t="s">
        <v>12</v>
      </c>
      <c r="D13" s="13">
        <f>SUBTOTAL(9, D14:D15)</f>
        <v>71870.850000000006</v>
      </c>
      <c r="E13" s="13">
        <f>SUBTOTAL(9, E14:E15)</f>
        <v>33397.800000000003</v>
      </c>
      <c r="F13" s="13">
        <f>SUBTOTAL(9, F14:F15)</f>
        <v>38473.050000000003</v>
      </c>
      <c r="G13" s="13">
        <f>SUBTOTAL(9, G14:G15)</f>
        <v>0</v>
      </c>
      <c r="H13" s="13">
        <f t="shared" ref="H13:N13" si="0">SUBTOTAL(9, H14:H15)</f>
        <v>0</v>
      </c>
      <c r="I13" s="13">
        <f t="shared" si="0"/>
        <v>0</v>
      </c>
      <c r="J13" s="13">
        <f t="shared" si="0"/>
        <v>0</v>
      </c>
      <c r="K13" s="13">
        <f t="shared" si="0"/>
        <v>0</v>
      </c>
      <c r="L13" s="13">
        <f t="shared" si="0"/>
        <v>0</v>
      </c>
      <c r="M13" s="13">
        <f t="shared" si="0"/>
        <v>0</v>
      </c>
      <c r="N13" s="13">
        <f t="shared" si="0"/>
        <v>0</v>
      </c>
      <c r="O13" s="13">
        <f>SUBTOTAL(9, O14:O15)</f>
        <v>0</v>
      </c>
      <c r="P13" s="13">
        <f>SUBTOTAL(9, P14:P15)</f>
        <v>0</v>
      </c>
      <c r="Q13" s="13">
        <f>SUBTOTAL(9, Q14:Q15)</f>
        <v>71870.850000000006</v>
      </c>
    </row>
    <row r="14" spans="1:17" ht="12.75" x14ac:dyDescent="0.25">
      <c r="B14" s="19" t="s">
        <v>13</v>
      </c>
      <c r="C14" s="16" t="s">
        <v>14</v>
      </c>
      <c r="D14" s="18">
        <v>71870.850000000006</v>
      </c>
      <c r="E14" s="18">
        <v>33397.800000000003</v>
      </c>
      <c r="F14" s="18">
        <v>38473.050000000003</v>
      </c>
      <c r="G14" s="18">
        <v>0</v>
      </c>
      <c r="H14" s="18">
        <v>0</v>
      </c>
      <c r="I14" s="18">
        <v>0</v>
      </c>
      <c r="J14" s="18">
        <v>0</v>
      </c>
      <c r="K14" s="18">
        <v>0</v>
      </c>
      <c r="L14" s="18">
        <v>0</v>
      </c>
      <c r="M14" s="18">
        <v>0</v>
      </c>
      <c r="N14" s="18">
        <v>0</v>
      </c>
      <c r="O14" s="18">
        <v>0</v>
      </c>
      <c r="P14" s="18"/>
      <c r="Q14" s="18">
        <f>SUM(E14:P14)</f>
        <v>71870.850000000006</v>
      </c>
    </row>
    <row r="15" spans="1:17" ht="12.75" x14ac:dyDescent="0.25">
      <c r="B15" s="20"/>
      <c r="C15" s="16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</row>
    <row r="16" spans="1:17" ht="12.75" x14ac:dyDescent="0.25">
      <c r="B16" s="21" t="s">
        <v>15</v>
      </c>
      <c r="C16" s="12" t="s">
        <v>16</v>
      </c>
      <c r="D16" s="13">
        <f>SUBTOTAL(9, D17:D18)</f>
        <v>4825.37</v>
      </c>
      <c r="E16" s="13">
        <f>SUBTOTAL(9, E17:E18)</f>
        <v>0</v>
      </c>
      <c r="F16" s="13">
        <f>SUBTOTAL(9, F17:F18)</f>
        <v>0</v>
      </c>
      <c r="G16" s="13">
        <f>SUBTOTAL(9, G17:G18)</f>
        <v>0</v>
      </c>
      <c r="H16" s="13">
        <f t="shared" ref="H16:N16" si="1">SUBTOTAL(9, H17:H18)</f>
        <v>0</v>
      </c>
      <c r="I16" s="13">
        <f t="shared" si="1"/>
        <v>0</v>
      </c>
      <c r="J16" s="13">
        <f t="shared" si="1"/>
        <v>0</v>
      </c>
      <c r="K16" s="13">
        <f t="shared" si="1"/>
        <v>0</v>
      </c>
      <c r="L16" s="13">
        <f t="shared" si="1"/>
        <v>0</v>
      </c>
      <c r="M16" s="13">
        <f t="shared" si="1"/>
        <v>0</v>
      </c>
      <c r="N16" s="13">
        <f t="shared" si="1"/>
        <v>0</v>
      </c>
      <c r="O16" s="13">
        <f>SUBTOTAL(9, O17:O18)</f>
        <v>0</v>
      </c>
      <c r="P16" s="13">
        <f>SUBTOTAL(9, P17:P18)</f>
        <v>0</v>
      </c>
      <c r="Q16" s="13">
        <f>SUBTOTAL(9, Q17:Q18)</f>
        <v>0</v>
      </c>
    </row>
    <row r="17" spans="2:17" ht="12.75" x14ac:dyDescent="0.25">
      <c r="B17" s="19" t="s">
        <v>17</v>
      </c>
      <c r="C17" s="16" t="s">
        <v>18</v>
      </c>
      <c r="D17" s="18">
        <v>4825.37</v>
      </c>
      <c r="E17" s="18">
        <v>0</v>
      </c>
      <c r="F17" s="18">
        <v>0</v>
      </c>
      <c r="G17" s="18">
        <v>0</v>
      </c>
      <c r="H17" s="18">
        <v>0</v>
      </c>
      <c r="I17" s="18">
        <v>0</v>
      </c>
      <c r="J17" s="18">
        <v>0</v>
      </c>
      <c r="K17" s="18">
        <v>0</v>
      </c>
      <c r="L17" s="18">
        <v>0</v>
      </c>
      <c r="M17" s="18">
        <v>0</v>
      </c>
      <c r="N17" s="18">
        <v>0</v>
      </c>
      <c r="O17" s="18">
        <v>0</v>
      </c>
      <c r="P17" s="18"/>
      <c r="Q17" s="18">
        <f>SUM(E17:P17)</f>
        <v>0</v>
      </c>
    </row>
    <row r="18" spans="2:17" ht="12.75" x14ac:dyDescent="0.25">
      <c r="B18" s="20"/>
      <c r="C18" s="16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</row>
    <row r="19" spans="2:17" ht="12.75" x14ac:dyDescent="0.25">
      <c r="B19" s="21" t="s">
        <v>19</v>
      </c>
      <c r="C19" s="12" t="s">
        <v>20</v>
      </c>
      <c r="D19" s="13">
        <f>SUBTOTAL(9, D20:D22)</f>
        <v>161876.40999999997</v>
      </c>
      <c r="E19" s="13">
        <f>SUBTOTAL(9, E20:E22)</f>
        <v>25012.91</v>
      </c>
      <c r="F19" s="13">
        <f>SUBTOTAL(9, F20:F22)</f>
        <v>136863.5</v>
      </c>
      <c r="G19" s="13">
        <f>SUBTOTAL(9, G20:G22)</f>
        <v>0</v>
      </c>
      <c r="H19" s="13">
        <f t="shared" ref="H19:N19" si="2">SUBTOTAL(9, H20:H22)</f>
        <v>0</v>
      </c>
      <c r="I19" s="13">
        <f t="shared" si="2"/>
        <v>0</v>
      </c>
      <c r="J19" s="13">
        <f t="shared" si="2"/>
        <v>0</v>
      </c>
      <c r="K19" s="13">
        <f t="shared" si="2"/>
        <v>0</v>
      </c>
      <c r="L19" s="13">
        <f t="shared" si="2"/>
        <v>0</v>
      </c>
      <c r="M19" s="13">
        <f t="shared" si="2"/>
        <v>0</v>
      </c>
      <c r="N19" s="13">
        <f t="shared" si="2"/>
        <v>0</v>
      </c>
      <c r="O19" s="13">
        <f>SUBTOTAL(9, O20:O22)</f>
        <v>0</v>
      </c>
      <c r="P19" s="13">
        <f>SUBTOTAL(9, P20:P22)</f>
        <v>0</v>
      </c>
      <c r="Q19" s="13">
        <f>SUBTOTAL(9, Q20:Q22)</f>
        <v>161876.40999999997</v>
      </c>
    </row>
    <row r="20" spans="2:17" ht="12.75" x14ac:dyDescent="0.25">
      <c r="B20" s="19" t="s">
        <v>21</v>
      </c>
      <c r="C20" s="16" t="s">
        <v>22</v>
      </c>
      <c r="D20" s="18">
        <v>795.24</v>
      </c>
      <c r="E20" s="18">
        <v>795.24</v>
      </c>
      <c r="F20" s="18">
        <v>0</v>
      </c>
      <c r="G20" s="18">
        <v>0</v>
      </c>
      <c r="H20" s="18">
        <v>0</v>
      </c>
      <c r="I20" s="18">
        <v>0</v>
      </c>
      <c r="J20" s="18">
        <v>0</v>
      </c>
      <c r="K20" s="18">
        <v>0</v>
      </c>
      <c r="L20" s="18">
        <v>0</v>
      </c>
      <c r="M20" s="18">
        <v>0</v>
      </c>
      <c r="N20" s="18">
        <v>0</v>
      </c>
      <c r="O20" s="18">
        <v>0</v>
      </c>
      <c r="P20" s="18"/>
      <c r="Q20" s="18">
        <f>SUM(E20:P20)</f>
        <v>795.24</v>
      </c>
    </row>
    <row r="21" spans="2:17" ht="12.75" x14ac:dyDescent="0.25">
      <c r="B21" s="19" t="s">
        <v>23</v>
      </c>
      <c r="C21" s="16" t="s">
        <v>24</v>
      </c>
      <c r="D21" s="18">
        <v>161081.16999999998</v>
      </c>
      <c r="E21" s="18">
        <v>24217.67</v>
      </c>
      <c r="F21" s="18">
        <v>136863.5</v>
      </c>
      <c r="G21" s="18">
        <v>0</v>
      </c>
      <c r="H21" s="18">
        <v>0</v>
      </c>
      <c r="I21" s="18">
        <v>0</v>
      </c>
      <c r="J21" s="18">
        <v>0</v>
      </c>
      <c r="K21" s="18">
        <v>0</v>
      </c>
      <c r="L21" s="18">
        <v>0</v>
      </c>
      <c r="M21" s="18">
        <v>0</v>
      </c>
      <c r="N21" s="18">
        <v>0</v>
      </c>
      <c r="O21" s="18">
        <v>0</v>
      </c>
      <c r="P21" s="18"/>
      <c r="Q21" s="18">
        <f>SUM(E21:P21)</f>
        <v>161081.16999999998</v>
      </c>
    </row>
    <row r="22" spans="2:17" ht="12.75" x14ac:dyDescent="0.25">
      <c r="B22" s="20"/>
      <c r="C22" s="16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</row>
    <row r="23" spans="2:17" ht="12.75" x14ac:dyDescent="0.25">
      <c r="B23" s="21" t="s">
        <v>25</v>
      </c>
      <c r="C23" s="12" t="s">
        <v>26</v>
      </c>
      <c r="D23" s="13">
        <f>SUBTOTAL(9, D24:D25)</f>
        <v>492819.59</v>
      </c>
      <c r="E23" s="13">
        <f>SUBTOTAL(9, E24:E25)</f>
        <v>492819.59</v>
      </c>
      <c r="F23" s="13">
        <f>SUBTOTAL(9, F24:F25)</f>
        <v>0</v>
      </c>
      <c r="G23" s="13">
        <f>SUBTOTAL(9, G24:G25)</f>
        <v>0</v>
      </c>
      <c r="H23" s="13">
        <f t="shared" ref="H23:N23" si="3">SUBTOTAL(9, H24:H25)</f>
        <v>0</v>
      </c>
      <c r="I23" s="13">
        <f t="shared" si="3"/>
        <v>0</v>
      </c>
      <c r="J23" s="13">
        <f t="shared" si="3"/>
        <v>0</v>
      </c>
      <c r="K23" s="13">
        <f t="shared" si="3"/>
        <v>0</v>
      </c>
      <c r="L23" s="13">
        <f t="shared" si="3"/>
        <v>0</v>
      </c>
      <c r="M23" s="13">
        <f t="shared" si="3"/>
        <v>0</v>
      </c>
      <c r="N23" s="13">
        <f t="shared" si="3"/>
        <v>0</v>
      </c>
      <c r="O23" s="13">
        <f>SUBTOTAL(9, O24:O25)</f>
        <v>0</v>
      </c>
      <c r="P23" s="13">
        <f>SUBTOTAL(9, P24:P25)</f>
        <v>0</v>
      </c>
      <c r="Q23" s="13">
        <f>SUBTOTAL(9, Q24:Q25)</f>
        <v>492819.59</v>
      </c>
    </row>
    <row r="24" spans="2:17" ht="12.75" x14ac:dyDescent="0.25">
      <c r="B24" s="19" t="s">
        <v>27</v>
      </c>
      <c r="C24" s="16" t="s">
        <v>28</v>
      </c>
      <c r="D24" s="18">
        <v>492819.59</v>
      </c>
      <c r="E24" s="18">
        <v>492819.59</v>
      </c>
      <c r="F24" s="18">
        <v>0</v>
      </c>
      <c r="G24" s="18">
        <v>0</v>
      </c>
      <c r="H24" s="18">
        <v>0</v>
      </c>
      <c r="I24" s="18">
        <v>0</v>
      </c>
      <c r="J24" s="18">
        <v>0</v>
      </c>
      <c r="K24" s="18">
        <v>0</v>
      </c>
      <c r="L24" s="18">
        <v>0</v>
      </c>
      <c r="M24" s="18">
        <v>0</v>
      </c>
      <c r="N24" s="18">
        <v>0</v>
      </c>
      <c r="O24" s="18">
        <v>0</v>
      </c>
      <c r="P24" s="18"/>
      <c r="Q24" s="18">
        <f>SUM(E24:P24)</f>
        <v>492819.59</v>
      </c>
    </row>
    <row r="25" spans="2:17" ht="12.75" x14ac:dyDescent="0.25">
      <c r="B25" s="20"/>
      <c r="C25" s="16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</row>
    <row r="26" spans="2:17" ht="12.75" x14ac:dyDescent="0.25">
      <c r="B26" s="21" t="s">
        <v>29</v>
      </c>
      <c r="C26" s="12" t="s">
        <v>30</v>
      </c>
      <c r="D26" s="13">
        <f>SUBTOTAL(9, D27:D29)</f>
        <v>2179.1800000000003</v>
      </c>
      <c r="E26" s="13">
        <f>SUBTOTAL(9, E27:E29)</f>
        <v>2179.1800000000003</v>
      </c>
      <c r="F26" s="13">
        <f>SUBTOTAL(9, F27:F29)</f>
        <v>0</v>
      </c>
      <c r="G26" s="13">
        <f>SUBTOTAL(9, G27:G29)</f>
        <v>0</v>
      </c>
      <c r="H26" s="13">
        <f t="shared" ref="H26:N26" si="4">SUBTOTAL(9, H27:H29)</f>
        <v>0</v>
      </c>
      <c r="I26" s="13">
        <f t="shared" si="4"/>
        <v>0</v>
      </c>
      <c r="J26" s="13">
        <f t="shared" si="4"/>
        <v>0</v>
      </c>
      <c r="K26" s="13">
        <f t="shared" si="4"/>
        <v>0</v>
      </c>
      <c r="L26" s="13">
        <f t="shared" si="4"/>
        <v>0</v>
      </c>
      <c r="M26" s="13">
        <f t="shared" si="4"/>
        <v>0</v>
      </c>
      <c r="N26" s="13">
        <f t="shared" si="4"/>
        <v>0</v>
      </c>
      <c r="O26" s="13">
        <f>SUBTOTAL(9, O27:O29)</f>
        <v>0</v>
      </c>
      <c r="P26" s="13">
        <f>SUBTOTAL(9, P27:P29)</f>
        <v>0</v>
      </c>
      <c r="Q26" s="13">
        <f>SUBTOTAL(9, Q27:Q29)</f>
        <v>2179.1800000000003</v>
      </c>
    </row>
    <row r="27" spans="2:17" ht="12.75" x14ac:dyDescent="0.25">
      <c r="B27" s="19" t="s">
        <v>72</v>
      </c>
      <c r="C27" s="16" t="s">
        <v>73</v>
      </c>
      <c r="D27" s="18">
        <v>1095.8800000000001</v>
      </c>
      <c r="E27" s="18">
        <v>1095.8800000000001</v>
      </c>
      <c r="F27" s="18">
        <v>0</v>
      </c>
      <c r="G27" s="18">
        <v>0</v>
      </c>
      <c r="H27" s="18">
        <v>0</v>
      </c>
      <c r="I27" s="18">
        <v>0</v>
      </c>
      <c r="J27" s="18">
        <v>0</v>
      </c>
      <c r="K27" s="18">
        <v>0</v>
      </c>
      <c r="L27" s="18">
        <v>0</v>
      </c>
      <c r="M27" s="18">
        <v>0</v>
      </c>
      <c r="N27" s="18">
        <v>0</v>
      </c>
      <c r="O27" s="18">
        <v>0</v>
      </c>
      <c r="P27" s="18"/>
      <c r="Q27" s="18">
        <f>SUM(E27:P27)</f>
        <v>1095.8800000000001</v>
      </c>
    </row>
    <row r="28" spans="2:17" ht="12.75" x14ac:dyDescent="0.25">
      <c r="B28" s="19" t="s">
        <v>74</v>
      </c>
      <c r="C28" s="16" t="s">
        <v>75</v>
      </c>
      <c r="D28" s="18">
        <v>1083.3</v>
      </c>
      <c r="E28" s="18">
        <v>1083.3</v>
      </c>
      <c r="F28" s="18">
        <v>0</v>
      </c>
      <c r="G28" s="18">
        <v>0</v>
      </c>
      <c r="H28" s="18">
        <v>0</v>
      </c>
      <c r="I28" s="18">
        <v>0</v>
      </c>
      <c r="J28" s="18">
        <v>0</v>
      </c>
      <c r="K28" s="18">
        <v>0</v>
      </c>
      <c r="L28" s="18">
        <v>0</v>
      </c>
      <c r="M28" s="18">
        <v>0</v>
      </c>
      <c r="N28" s="18">
        <v>0</v>
      </c>
      <c r="O28" s="18">
        <v>0</v>
      </c>
      <c r="P28" s="18"/>
      <c r="Q28" s="18">
        <f>SUM(E28:P28)</f>
        <v>1083.3</v>
      </c>
    </row>
    <row r="29" spans="2:17" ht="12.75" x14ac:dyDescent="0.25">
      <c r="B29" s="20"/>
      <c r="C29" s="16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</row>
    <row r="30" spans="2:17" ht="12.75" x14ac:dyDescent="0.25">
      <c r="B30" s="21" t="s">
        <v>31</v>
      </c>
      <c r="C30" s="12" t="s">
        <v>32</v>
      </c>
      <c r="D30" s="13">
        <f>SUBTOTAL(9, D31:D32)</f>
        <v>6180.5</v>
      </c>
      <c r="E30" s="13">
        <f>SUBTOTAL(9, E31:E32)</f>
        <v>3594.5</v>
      </c>
      <c r="F30" s="13">
        <f>SUBTOTAL(9, F31:F32)</f>
        <v>2586</v>
      </c>
      <c r="G30" s="13">
        <f>SUBTOTAL(9, G31:G32)</f>
        <v>0</v>
      </c>
      <c r="H30" s="13">
        <f t="shared" ref="H30:N30" si="5">SUBTOTAL(9, H31:H32)</f>
        <v>0</v>
      </c>
      <c r="I30" s="13">
        <f t="shared" si="5"/>
        <v>0</v>
      </c>
      <c r="J30" s="13">
        <f t="shared" si="5"/>
        <v>0</v>
      </c>
      <c r="K30" s="13">
        <f t="shared" si="5"/>
        <v>0</v>
      </c>
      <c r="L30" s="13">
        <f t="shared" si="5"/>
        <v>0</v>
      </c>
      <c r="M30" s="13">
        <f t="shared" si="5"/>
        <v>0</v>
      </c>
      <c r="N30" s="13">
        <f t="shared" si="5"/>
        <v>0</v>
      </c>
      <c r="O30" s="13">
        <f>SUBTOTAL(9, O31:O32)</f>
        <v>0</v>
      </c>
      <c r="P30" s="13">
        <f>SUBTOTAL(9, P31:P32)</f>
        <v>0</v>
      </c>
      <c r="Q30" s="13">
        <f>SUBTOTAL(9, Q31:Q32)</f>
        <v>6180.5</v>
      </c>
    </row>
    <row r="31" spans="2:17" ht="12.75" x14ac:dyDescent="0.25">
      <c r="B31" s="19" t="s">
        <v>33</v>
      </c>
      <c r="C31" s="16" t="s">
        <v>34</v>
      </c>
      <c r="D31" s="18">
        <v>3726</v>
      </c>
      <c r="E31" s="18">
        <v>2207.5</v>
      </c>
      <c r="F31" s="18">
        <v>1518.5</v>
      </c>
      <c r="G31" s="18">
        <v>0</v>
      </c>
      <c r="H31" s="18">
        <v>0</v>
      </c>
      <c r="I31" s="18">
        <v>0</v>
      </c>
      <c r="J31" s="18">
        <v>0</v>
      </c>
      <c r="K31" s="18">
        <v>0</v>
      </c>
      <c r="L31" s="18">
        <v>0</v>
      </c>
      <c r="M31" s="18">
        <v>0</v>
      </c>
      <c r="N31" s="18">
        <v>0</v>
      </c>
      <c r="O31" s="18">
        <v>0</v>
      </c>
      <c r="P31" s="18"/>
      <c r="Q31" s="18">
        <f>SUM(E31:P31)</f>
        <v>3726</v>
      </c>
    </row>
    <row r="32" spans="2:17" ht="12.75" x14ac:dyDescent="0.25">
      <c r="B32" s="19" t="s">
        <v>35</v>
      </c>
      <c r="C32" s="16" t="s">
        <v>36</v>
      </c>
      <c r="D32" s="18">
        <v>2454.5</v>
      </c>
      <c r="E32" s="18">
        <v>1387</v>
      </c>
      <c r="F32" s="18">
        <v>1067.5</v>
      </c>
      <c r="G32" s="18">
        <v>0</v>
      </c>
      <c r="H32" s="18">
        <v>0</v>
      </c>
      <c r="I32" s="18">
        <v>0</v>
      </c>
      <c r="J32" s="18">
        <v>0</v>
      </c>
      <c r="K32" s="18">
        <v>0</v>
      </c>
      <c r="L32" s="18">
        <v>0</v>
      </c>
      <c r="M32" s="18">
        <v>0</v>
      </c>
      <c r="N32" s="18">
        <v>0</v>
      </c>
      <c r="O32" s="18">
        <v>0</v>
      </c>
      <c r="P32" s="18"/>
      <c r="Q32" s="18">
        <f>SUM(E32:P32)</f>
        <v>2454.5</v>
      </c>
    </row>
    <row r="33" spans="2:17" ht="12.75" x14ac:dyDescent="0.25">
      <c r="B33" s="6"/>
      <c r="C33" s="5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</row>
    <row r="34" spans="2:17" ht="12.75" x14ac:dyDescent="0.25">
      <c r="B34" s="24" t="str">
        <f xml:space="preserve"> "TOTAL CAPITULO " &amp; B11 &amp; ":"</f>
        <v>TOTAL CAPITULO 1000:</v>
      </c>
      <c r="C34" s="24"/>
      <c r="D34" s="14">
        <f t="shared" ref="D34:Q34" si="6">SUBTOTAL(9,D13:D33)</f>
        <v>739751.9</v>
      </c>
      <c r="E34" s="14">
        <f t="shared" si="6"/>
        <v>557003.9800000001</v>
      </c>
      <c r="F34" s="14">
        <f t="shared" si="6"/>
        <v>177922.55</v>
      </c>
      <c r="G34" s="14">
        <f t="shared" si="6"/>
        <v>0</v>
      </c>
      <c r="H34" s="14">
        <f t="shared" si="6"/>
        <v>0</v>
      </c>
      <c r="I34" s="14">
        <f t="shared" si="6"/>
        <v>0</v>
      </c>
      <c r="J34" s="14">
        <f t="shared" si="6"/>
        <v>0</v>
      </c>
      <c r="K34" s="14">
        <f t="shared" si="6"/>
        <v>0</v>
      </c>
      <c r="L34" s="14">
        <f t="shared" si="6"/>
        <v>0</v>
      </c>
      <c r="M34" s="14">
        <f t="shared" si="6"/>
        <v>0</v>
      </c>
      <c r="N34" s="14">
        <f t="shared" si="6"/>
        <v>0</v>
      </c>
      <c r="O34" s="14">
        <f t="shared" si="6"/>
        <v>0</v>
      </c>
      <c r="P34" s="14">
        <f t="shared" si="6"/>
        <v>0</v>
      </c>
      <c r="Q34" s="14">
        <f t="shared" si="6"/>
        <v>734926.53000000014</v>
      </c>
    </row>
    <row r="35" spans="2:17" ht="12.75" x14ac:dyDescent="0.25">
      <c r="B35" s="6"/>
      <c r="C35" s="5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</row>
    <row r="36" spans="2:17" ht="12.75" x14ac:dyDescent="0.25">
      <c r="B36" s="9" t="s">
        <v>76</v>
      </c>
      <c r="C36" s="10" t="s">
        <v>77</v>
      </c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</row>
    <row r="37" spans="2:17" ht="12.75" x14ac:dyDescent="0.25">
      <c r="B37" s="6"/>
      <c r="C37" s="5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</row>
    <row r="38" spans="2:17" ht="25.5" x14ac:dyDescent="0.25">
      <c r="B38" s="11" t="s">
        <v>78</v>
      </c>
      <c r="C38" s="12" t="s">
        <v>79</v>
      </c>
      <c r="D38" s="13">
        <f t="shared" ref="D38:K38" si="7">SUBTOTAL(9, D39:D40)</f>
        <v>53756.719999999994</v>
      </c>
      <c r="E38" s="13">
        <f t="shared" si="7"/>
        <v>39235.839999999997</v>
      </c>
      <c r="F38" s="13">
        <f t="shared" si="7"/>
        <v>0</v>
      </c>
      <c r="G38" s="13">
        <f t="shared" si="7"/>
        <v>0</v>
      </c>
      <c r="H38" s="13">
        <f t="shared" si="7"/>
        <v>14520.88</v>
      </c>
      <c r="I38" s="13">
        <f t="shared" si="7"/>
        <v>0</v>
      </c>
      <c r="J38" s="13">
        <f t="shared" si="7"/>
        <v>0</v>
      </c>
      <c r="K38" s="13">
        <f t="shared" si="7"/>
        <v>0</v>
      </c>
      <c r="L38" s="13">
        <v>0</v>
      </c>
      <c r="M38" s="13">
        <v>0</v>
      </c>
      <c r="N38" s="13">
        <v>0</v>
      </c>
      <c r="O38" s="13">
        <v>0</v>
      </c>
      <c r="P38" s="13">
        <f>SUBTOTAL(9, P39:P40)</f>
        <v>0</v>
      </c>
      <c r="Q38" s="13">
        <f>SUBTOTAL(9, Q39:Q40)</f>
        <v>53756.719999999994</v>
      </c>
    </row>
    <row r="39" spans="2:17" ht="12.75" x14ac:dyDescent="0.25">
      <c r="B39" s="19" t="s">
        <v>80</v>
      </c>
      <c r="C39" s="16" t="s">
        <v>81</v>
      </c>
      <c r="D39" s="18">
        <v>53756.719999999994</v>
      </c>
      <c r="E39" s="18">
        <v>39235.839999999997</v>
      </c>
      <c r="F39" s="18">
        <v>0</v>
      </c>
      <c r="G39" s="18">
        <v>0</v>
      </c>
      <c r="H39" s="18">
        <v>14520.88</v>
      </c>
      <c r="I39" s="18">
        <v>0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>
        <v>0</v>
      </c>
      <c r="P39" s="18"/>
      <c r="Q39" s="18">
        <f>SUM(E39:P39)</f>
        <v>53756.719999999994</v>
      </c>
    </row>
    <row r="40" spans="2:17" ht="12.75" x14ac:dyDescent="0.25">
      <c r="B40" s="20"/>
      <c r="C40" s="16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</row>
    <row r="41" spans="2:17" ht="12.75" x14ac:dyDescent="0.25">
      <c r="B41" s="21" t="s">
        <v>82</v>
      </c>
      <c r="C41" s="12" t="s">
        <v>83</v>
      </c>
      <c r="D41" s="13">
        <f t="shared" ref="D41:K41" si="8">SUBTOTAL(9, D42:D44)</f>
        <v>4947.32</v>
      </c>
      <c r="E41" s="13">
        <f t="shared" si="8"/>
        <v>771.32</v>
      </c>
      <c r="F41" s="13">
        <f t="shared" si="8"/>
        <v>4176</v>
      </c>
      <c r="G41" s="13">
        <f t="shared" si="8"/>
        <v>0</v>
      </c>
      <c r="H41" s="13">
        <f t="shared" si="8"/>
        <v>0</v>
      </c>
      <c r="I41" s="13">
        <f t="shared" si="8"/>
        <v>0</v>
      </c>
      <c r="J41" s="13">
        <f t="shared" si="8"/>
        <v>0</v>
      </c>
      <c r="K41" s="13">
        <f t="shared" si="8"/>
        <v>0</v>
      </c>
      <c r="L41" s="13">
        <v>0</v>
      </c>
      <c r="M41" s="13">
        <v>0</v>
      </c>
      <c r="N41" s="13">
        <v>0</v>
      </c>
      <c r="O41" s="13">
        <v>0</v>
      </c>
      <c r="P41" s="13">
        <f>SUBTOTAL(9, P42:P44)</f>
        <v>0</v>
      </c>
      <c r="Q41" s="13">
        <f>SUBTOTAL(9, Q42:Q44)</f>
        <v>4947.32</v>
      </c>
    </row>
    <row r="42" spans="2:17" ht="12.75" x14ac:dyDescent="0.25">
      <c r="B42" s="19" t="s">
        <v>84</v>
      </c>
      <c r="C42" s="16" t="s">
        <v>85</v>
      </c>
      <c r="D42" s="18">
        <v>4176</v>
      </c>
      <c r="E42" s="18">
        <v>0</v>
      </c>
      <c r="F42" s="18">
        <v>4176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8"/>
      <c r="Q42" s="18">
        <f>SUM(E42:P42)</f>
        <v>4176</v>
      </c>
    </row>
    <row r="43" spans="2:17" ht="12.75" x14ac:dyDescent="0.25">
      <c r="B43" s="19" t="s">
        <v>86</v>
      </c>
      <c r="C43" s="16" t="s">
        <v>87</v>
      </c>
      <c r="D43" s="18">
        <v>771.32</v>
      </c>
      <c r="E43" s="18">
        <v>771.32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8"/>
      <c r="Q43" s="18">
        <f>SUM(E43:P43)</f>
        <v>771.32</v>
      </c>
    </row>
    <row r="44" spans="2:17" ht="12.75" x14ac:dyDescent="0.25">
      <c r="B44" s="20"/>
      <c r="C44" s="16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</row>
    <row r="45" spans="2:17" ht="12.75" x14ac:dyDescent="0.25">
      <c r="B45" s="21" t="s">
        <v>88</v>
      </c>
      <c r="C45" s="12" t="s">
        <v>89</v>
      </c>
      <c r="D45" s="13">
        <f t="shared" ref="D45:K45" si="9">SUBTOTAL(9, D46:D47)</f>
        <v>13975.5</v>
      </c>
      <c r="E45" s="13">
        <f t="shared" si="9"/>
        <v>13975.5</v>
      </c>
      <c r="F45" s="13">
        <f t="shared" si="9"/>
        <v>0</v>
      </c>
      <c r="G45" s="13">
        <f t="shared" si="9"/>
        <v>0</v>
      </c>
      <c r="H45" s="13">
        <f t="shared" si="9"/>
        <v>0</v>
      </c>
      <c r="I45" s="13">
        <f t="shared" si="9"/>
        <v>0</v>
      </c>
      <c r="J45" s="13">
        <f t="shared" si="9"/>
        <v>0</v>
      </c>
      <c r="K45" s="13">
        <f t="shared" si="9"/>
        <v>0</v>
      </c>
      <c r="L45" s="13">
        <v>0</v>
      </c>
      <c r="M45" s="13">
        <v>0</v>
      </c>
      <c r="N45" s="13">
        <v>0</v>
      </c>
      <c r="O45" s="13">
        <v>0</v>
      </c>
      <c r="P45" s="13">
        <f>SUBTOTAL(9, P46:P47)</f>
        <v>0</v>
      </c>
      <c r="Q45" s="13">
        <f>SUBTOTAL(9, Q46:Q47)</f>
        <v>13975.5</v>
      </c>
    </row>
    <row r="46" spans="2:17" ht="12.75" x14ac:dyDescent="0.25">
      <c r="B46" s="19" t="s">
        <v>90</v>
      </c>
      <c r="C46" s="16" t="s">
        <v>91</v>
      </c>
      <c r="D46" s="18">
        <v>13975.5</v>
      </c>
      <c r="E46" s="18">
        <v>13975.5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8"/>
      <c r="Q46" s="18">
        <f>SUM(E46:P46)</f>
        <v>13975.5</v>
      </c>
    </row>
    <row r="47" spans="2:17" ht="12.75" x14ac:dyDescent="0.25">
      <c r="B47" s="20"/>
      <c r="C47" s="16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</row>
    <row r="48" spans="2:17" ht="12.75" x14ac:dyDescent="0.25">
      <c r="B48" s="21" t="s">
        <v>92</v>
      </c>
      <c r="C48" s="12" t="s">
        <v>93</v>
      </c>
      <c r="D48" s="13">
        <f t="shared" ref="D48:K48" si="10">SUBTOTAL(9, D49:D50)</f>
        <v>33247.1</v>
      </c>
      <c r="E48" s="13">
        <f t="shared" si="10"/>
        <v>300</v>
      </c>
      <c r="F48" s="13">
        <f t="shared" si="10"/>
        <v>32947.1</v>
      </c>
      <c r="G48" s="13">
        <f t="shared" si="10"/>
        <v>0</v>
      </c>
      <c r="H48" s="13">
        <f t="shared" si="10"/>
        <v>0</v>
      </c>
      <c r="I48" s="13">
        <f t="shared" si="10"/>
        <v>0</v>
      </c>
      <c r="J48" s="13">
        <f t="shared" si="10"/>
        <v>0</v>
      </c>
      <c r="K48" s="13">
        <f t="shared" si="10"/>
        <v>0</v>
      </c>
      <c r="L48" s="13">
        <v>0</v>
      </c>
      <c r="M48" s="13">
        <v>0</v>
      </c>
      <c r="N48" s="13">
        <v>0</v>
      </c>
      <c r="O48" s="13">
        <v>0</v>
      </c>
      <c r="P48" s="13">
        <f>SUBTOTAL(9, P49:P50)</f>
        <v>0</v>
      </c>
      <c r="Q48" s="13">
        <f>SUBTOTAL(9, Q49:Q50)</f>
        <v>33247.1</v>
      </c>
    </row>
    <row r="49" spans="2:17" ht="12.75" x14ac:dyDescent="0.25">
      <c r="B49" s="19" t="s">
        <v>94</v>
      </c>
      <c r="C49" s="16" t="s">
        <v>95</v>
      </c>
      <c r="D49" s="18">
        <v>33247.1</v>
      </c>
      <c r="E49" s="18">
        <v>300</v>
      </c>
      <c r="F49" s="18">
        <v>32947.1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8"/>
      <c r="Q49" s="18">
        <f>SUM(E49:P49)</f>
        <v>33247.1</v>
      </c>
    </row>
    <row r="50" spans="2:17" ht="12.75" x14ac:dyDescent="0.25">
      <c r="B50" s="20"/>
      <c r="C50" s="16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</row>
    <row r="51" spans="2:17" ht="25.5" x14ac:dyDescent="0.25">
      <c r="B51" s="21" t="s">
        <v>96</v>
      </c>
      <c r="C51" s="12" t="s">
        <v>97</v>
      </c>
      <c r="D51" s="13">
        <f t="shared" ref="D51:K51" si="11">SUBTOTAL(9, D52:D54)</f>
        <v>9670.64</v>
      </c>
      <c r="E51" s="13">
        <f t="shared" si="11"/>
        <v>1224.68</v>
      </c>
      <c r="F51" s="13">
        <f t="shared" si="11"/>
        <v>8445.9599999999991</v>
      </c>
      <c r="G51" s="13">
        <f t="shared" si="11"/>
        <v>0</v>
      </c>
      <c r="H51" s="13">
        <f t="shared" si="11"/>
        <v>0</v>
      </c>
      <c r="I51" s="13">
        <f t="shared" si="11"/>
        <v>0</v>
      </c>
      <c r="J51" s="13">
        <f t="shared" si="11"/>
        <v>0</v>
      </c>
      <c r="K51" s="13">
        <f t="shared" si="11"/>
        <v>0</v>
      </c>
      <c r="L51" s="13">
        <v>0</v>
      </c>
      <c r="M51" s="13">
        <v>0</v>
      </c>
      <c r="N51" s="13">
        <v>0</v>
      </c>
      <c r="O51" s="13">
        <v>0</v>
      </c>
      <c r="P51" s="13">
        <f>SUBTOTAL(9, P52:P54)</f>
        <v>0</v>
      </c>
      <c r="Q51" s="13">
        <f>SUBTOTAL(9, Q52:Q54)</f>
        <v>9670.64</v>
      </c>
    </row>
    <row r="52" spans="2:17" ht="12.75" x14ac:dyDescent="0.25">
      <c r="B52" s="19" t="s">
        <v>98</v>
      </c>
      <c r="C52" s="16" t="s">
        <v>99</v>
      </c>
      <c r="D52" s="18">
        <v>8445.9599999999991</v>
      </c>
      <c r="E52" s="18">
        <v>0</v>
      </c>
      <c r="F52" s="18">
        <v>8445.9599999999991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8"/>
      <c r="Q52" s="18">
        <f>SUM(E52:P52)</f>
        <v>8445.9599999999991</v>
      </c>
    </row>
    <row r="53" spans="2:17" ht="12.75" x14ac:dyDescent="0.25">
      <c r="B53" s="19" t="s">
        <v>100</v>
      </c>
      <c r="C53" s="16" t="s">
        <v>101</v>
      </c>
      <c r="D53" s="18">
        <v>1224.68</v>
      </c>
      <c r="E53" s="18">
        <v>1224.68</v>
      </c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>
        <f>SUM(E53:P53)</f>
        <v>1224.68</v>
      </c>
    </row>
    <row r="54" spans="2:17" ht="12.75" x14ac:dyDescent="0.25">
      <c r="B54" s="20"/>
      <c r="C54" s="16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</row>
    <row r="55" spans="2:17" ht="12.75" x14ac:dyDescent="0.25">
      <c r="B55" s="21" t="s">
        <v>102</v>
      </c>
      <c r="C55" s="12" t="s">
        <v>103</v>
      </c>
      <c r="D55" s="13">
        <f t="shared" ref="D55:K55" si="12">SUBTOTAL(9, D56:D58)</f>
        <v>279669.48000000004</v>
      </c>
      <c r="E55" s="13">
        <f t="shared" si="12"/>
        <v>279669.48000000004</v>
      </c>
      <c r="F55" s="13">
        <f t="shared" si="12"/>
        <v>0</v>
      </c>
      <c r="G55" s="13">
        <f t="shared" si="12"/>
        <v>0</v>
      </c>
      <c r="H55" s="13">
        <f t="shared" si="12"/>
        <v>0</v>
      </c>
      <c r="I55" s="13">
        <f t="shared" si="12"/>
        <v>0</v>
      </c>
      <c r="J55" s="13">
        <f t="shared" si="12"/>
        <v>0</v>
      </c>
      <c r="K55" s="13">
        <f t="shared" si="12"/>
        <v>0</v>
      </c>
      <c r="L55" s="13">
        <v>0</v>
      </c>
      <c r="M55" s="13">
        <v>0</v>
      </c>
      <c r="N55" s="13">
        <v>0</v>
      </c>
      <c r="O55" s="13">
        <v>0</v>
      </c>
      <c r="P55" s="13">
        <f>SUBTOTAL(9, P56:P58)</f>
        <v>0</v>
      </c>
      <c r="Q55" s="13">
        <f>SUBTOTAL(9, Q56:Q58)</f>
        <v>279669.48000000004</v>
      </c>
    </row>
    <row r="56" spans="2:17" ht="12.75" x14ac:dyDescent="0.25">
      <c r="B56" s="19" t="s">
        <v>104</v>
      </c>
      <c r="C56" s="16" t="s">
        <v>105</v>
      </c>
      <c r="D56" s="18">
        <v>69.58</v>
      </c>
      <c r="E56" s="18">
        <v>69.58</v>
      </c>
      <c r="F56" s="18">
        <v>0</v>
      </c>
      <c r="G56" s="18">
        <v>0</v>
      </c>
      <c r="H56" s="18">
        <v>0</v>
      </c>
      <c r="I56" s="18">
        <v>0</v>
      </c>
      <c r="J56" s="18">
        <v>0</v>
      </c>
      <c r="K56" s="18">
        <v>0</v>
      </c>
      <c r="L56" s="18">
        <v>0</v>
      </c>
      <c r="M56" s="18">
        <v>0</v>
      </c>
      <c r="N56" s="18">
        <v>0</v>
      </c>
      <c r="O56" s="18">
        <v>0</v>
      </c>
      <c r="P56" s="18"/>
      <c r="Q56" s="18">
        <f>SUM(E56:P56)</f>
        <v>69.58</v>
      </c>
    </row>
    <row r="57" spans="2:17" ht="12.75" x14ac:dyDescent="0.25">
      <c r="B57" s="19" t="s">
        <v>106</v>
      </c>
      <c r="C57" s="16" t="s">
        <v>107</v>
      </c>
      <c r="D57" s="18">
        <v>279599.90000000002</v>
      </c>
      <c r="E57" s="18">
        <v>279599.90000000002</v>
      </c>
      <c r="F57" s="18">
        <v>0</v>
      </c>
      <c r="G57" s="18">
        <v>0</v>
      </c>
      <c r="H57" s="18">
        <v>0</v>
      </c>
      <c r="I57" s="18">
        <v>0</v>
      </c>
      <c r="J57" s="18">
        <v>0</v>
      </c>
      <c r="K57" s="18">
        <v>0</v>
      </c>
      <c r="L57" s="18">
        <v>0</v>
      </c>
      <c r="M57" s="18">
        <v>0</v>
      </c>
      <c r="N57" s="18">
        <v>0</v>
      </c>
      <c r="O57" s="18">
        <v>0</v>
      </c>
      <c r="P57" s="18"/>
      <c r="Q57" s="18">
        <f>SUM(E57:P57)</f>
        <v>279599.90000000002</v>
      </c>
    </row>
    <row r="58" spans="2:17" ht="12.75" x14ac:dyDescent="0.25">
      <c r="B58" s="6"/>
      <c r="C58" s="5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</row>
    <row r="59" spans="2:17" ht="12.75" x14ac:dyDescent="0.25">
      <c r="B59" s="24" t="str">
        <f xml:space="preserve"> "TOTAL CAPITULO " &amp; B36 &amp; ":"</f>
        <v>TOTAL CAPITULO 2000:</v>
      </c>
      <c r="C59" s="24"/>
      <c r="D59" s="14">
        <f t="shared" ref="D59:Q59" si="13">SUBTOTAL(9,D38:D58)</f>
        <v>395266.76</v>
      </c>
      <c r="E59" s="14">
        <f t="shared" si="13"/>
        <v>335176.82</v>
      </c>
      <c r="F59" s="14">
        <f t="shared" si="13"/>
        <v>45569.06</v>
      </c>
      <c r="G59" s="14">
        <f t="shared" si="13"/>
        <v>0</v>
      </c>
      <c r="H59" s="14">
        <f t="shared" si="13"/>
        <v>14520.88</v>
      </c>
      <c r="I59" s="14">
        <f t="shared" si="13"/>
        <v>0</v>
      </c>
      <c r="J59" s="14">
        <f t="shared" si="13"/>
        <v>0</v>
      </c>
      <c r="K59" s="14">
        <f t="shared" si="13"/>
        <v>0</v>
      </c>
      <c r="L59" s="14">
        <f t="shared" si="13"/>
        <v>0</v>
      </c>
      <c r="M59" s="14">
        <f t="shared" si="13"/>
        <v>0</v>
      </c>
      <c r="N59" s="14">
        <f t="shared" si="13"/>
        <v>0</v>
      </c>
      <c r="O59" s="14">
        <f t="shared" si="13"/>
        <v>0</v>
      </c>
      <c r="P59" s="14">
        <f t="shared" si="13"/>
        <v>0</v>
      </c>
      <c r="Q59" s="14">
        <f t="shared" si="13"/>
        <v>395266.76</v>
      </c>
    </row>
    <row r="60" spans="2:17" ht="12.75" x14ac:dyDescent="0.25">
      <c r="B60" s="6"/>
      <c r="C60" s="5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</row>
    <row r="61" spans="2:17" ht="12.75" x14ac:dyDescent="0.25">
      <c r="B61" s="9" t="s">
        <v>37</v>
      </c>
      <c r="C61" s="10" t="s">
        <v>38</v>
      </c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</row>
    <row r="62" spans="2:17" ht="12.75" x14ac:dyDescent="0.25">
      <c r="B62" s="6"/>
      <c r="C62" s="5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</row>
    <row r="63" spans="2:17" ht="12.75" x14ac:dyDescent="0.25">
      <c r="B63" s="11" t="s">
        <v>39</v>
      </c>
      <c r="C63" s="12" t="s">
        <v>40</v>
      </c>
      <c r="D63" s="13">
        <f>SUBTOTAL(9, D64:D65)</f>
        <v>115500.1</v>
      </c>
      <c r="E63" s="13">
        <f>SUBTOTAL(9, E64:E65)</f>
        <v>0</v>
      </c>
      <c r="F63" s="13">
        <f>SUBTOTAL(9, F64:F65)</f>
        <v>87000</v>
      </c>
      <c r="G63" s="13">
        <f>SUBTOTAL(9, G64:G65)</f>
        <v>0</v>
      </c>
      <c r="H63" s="13">
        <f t="shared" ref="H63:N63" si="14">SUBTOTAL(9, H64:H65)</f>
        <v>0</v>
      </c>
      <c r="I63" s="13">
        <f t="shared" si="14"/>
        <v>0</v>
      </c>
      <c r="J63" s="13">
        <f t="shared" si="14"/>
        <v>0</v>
      </c>
      <c r="K63" s="13">
        <f t="shared" si="14"/>
        <v>0</v>
      </c>
      <c r="L63" s="13">
        <f t="shared" si="14"/>
        <v>0</v>
      </c>
      <c r="M63" s="13">
        <f t="shared" si="14"/>
        <v>0</v>
      </c>
      <c r="N63" s="13">
        <f t="shared" si="14"/>
        <v>0</v>
      </c>
      <c r="O63" s="13">
        <f>SUBTOTAL(9, O64:O65)</f>
        <v>0</v>
      </c>
      <c r="P63" s="13">
        <f>SUBTOTAL(9, P64:P65)</f>
        <v>0</v>
      </c>
      <c r="Q63" s="13">
        <f>SUBTOTAL(9, Q64:Q65)</f>
        <v>87000</v>
      </c>
    </row>
    <row r="64" spans="2:17" ht="12.75" x14ac:dyDescent="0.25">
      <c r="B64" s="19" t="s">
        <v>108</v>
      </c>
      <c r="C64" s="16" t="s">
        <v>109</v>
      </c>
      <c r="D64" s="18">
        <v>115500.1</v>
      </c>
      <c r="E64" s="18">
        <v>0</v>
      </c>
      <c r="F64" s="18">
        <v>87000</v>
      </c>
      <c r="G64" s="18">
        <v>0</v>
      </c>
      <c r="H64" s="18">
        <v>0</v>
      </c>
      <c r="I64" s="18">
        <v>0</v>
      </c>
      <c r="J64" s="18">
        <v>0</v>
      </c>
      <c r="K64" s="18">
        <v>0</v>
      </c>
      <c r="L64" s="18">
        <v>0</v>
      </c>
      <c r="M64" s="18">
        <v>0</v>
      </c>
      <c r="N64" s="18">
        <v>0</v>
      </c>
      <c r="O64" s="18">
        <v>0</v>
      </c>
      <c r="P64" s="18"/>
      <c r="Q64" s="18">
        <f>SUM(E64:P64)</f>
        <v>87000</v>
      </c>
    </row>
    <row r="65" spans="2:17" ht="12.75" x14ac:dyDescent="0.25">
      <c r="B65" s="20"/>
      <c r="C65" s="16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</row>
    <row r="66" spans="2:17" ht="25.5" x14ac:dyDescent="0.25">
      <c r="B66" s="21" t="s">
        <v>110</v>
      </c>
      <c r="C66" s="12" t="s">
        <v>111</v>
      </c>
      <c r="D66" s="13">
        <f>SUBTOTAL(9, D67:D69)</f>
        <v>64769.7</v>
      </c>
      <c r="E66" s="13">
        <f>SUBTOTAL(9, E67:E69)</f>
        <v>14590.48</v>
      </c>
      <c r="F66" s="13">
        <f>SUBTOTAL(9, F67:F69)</f>
        <v>50179.22</v>
      </c>
      <c r="G66" s="13">
        <f>SUBTOTAL(9, G67:G69)</f>
        <v>0</v>
      </c>
      <c r="H66" s="13">
        <f t="shared" ref="H66:N66" si="15">SUBTOTAL(9, H67:H69)</f>
        <v>0</v>
      </c>
      <c r="I66" s="13">
        <f t="shared" si="15"/>
        <v>0</v>
      </c>
      <c r="J66" s="13">
        <f t="shared" si="15"/>
        <v>0</v>
      </c>
      <c r="K66" s="13">
        <f t="shared" si="15"/>
        <v>0</v>
      </c>
      <c r="L66" s="13">
        <f t="shared" si="15"/>
        <v>0</v>
      </c>
      <c r="M66" s="13">
        <f t="shared" si="15"/>
        <v>0</v>
      </c>
      <c r="N66" s="13">
        <f t="shared" si="15"/>
        <v>0</v>
      </c>
      <c r="O66" s="13">
        <f>SUBTOTAL(9, O67:O69)</f>
        <v>0</v>
      </c>
      <c r="P66" s="13">
        <f>SUBTOTAL(9, P67:P69)</f>
        <v>0</v>
      </c>
      <c r="Q66" s="13">
        <f>SUBTOTAL(9, Q67:Q69)</f>
        <v>64769.7</v>
      </c>
    </row>
    <row r="67" spans="2:17" ht="12.75" x14ac:dyDescent="0.25">
      <c r="B67" s="19" t="s">
        <v>112</v>
      </c>
      <c r="C67" s="16" t="s">
        <v>113</v>
      </c>
      <c r="D67" s="18">
        <v>14590.48</v>
      </c>
      <c r="E67" s="18">
        <v>14590.48</v>
      </c>
      <c r="F67" s="18">
        <v>0</v>
      </c>
      <c r="G67" s="18">
        <v>0</v>
      </c>
      <c r="H67" s="18">
        <v>0</v>
      </c>
      <c r="I67" s="18">
        <v>0</v>
      </c>
      <c r="J67" s="18">
        <v>0</v>
      </c>
      <c r="K67" s="18">
        <v>0</v>
      </c>
      <c r="L67" s="18">
        <v>0</v>
      </c>
      <c r="M67" s="18">
        <v>0</v>
      </c>
      <c r="N67" s="18">
        <v>0</v>
      </c>
      <c r="O67" s="18">
        <v>0</v>
      </c>
      <c r="P67" s="18"/>
      <c r="Q67" s="18">
        <f>SUM(E67:P67)</f>
        <v>14590.48</v>
      </c>
    </row>
    <row r="68" spans="2:17" ht="12.75" x14ac:dyDescent="0.25">
      <c r="B68" s="19" t="s">
        <v>114</v>
      </c>
      <c r="C68" s="16" t="s">
        <v>115</v>
      </c>
      <c r="D68" s="18">
        <v>50179.22</v>
      </c>
      <c r="E68" s="18">
        <v>0</v>
      </c>
      <c r="F68" s="18">
        <v>50179.22</v>
      </c>
      <c r="G68" s="18">
        <v>0</v>
      </c>
      <c r="H68" s="18">
        <v>0</v>
      </c>
      <c r="I68" s="18">
        <v>0</v>
      </c>
      <c r="J68" s="18">
        <v>0</v>
      </c>
      <c r="K68" s="18">
        <v>0</v>
      </c>
      <c r="L68" s="18">
        <v>0</v>
      </c>
      <c r="M68" s="18">
        <v>0</v>
      </c>
      <c r="N68" s="18">
        <v>0</v>
      </c>
      <c r="O68" s="18">
        <v>0</v>
      </c>
      <c r="P68" s="18"/>
      <c r="Q68" s="18">
        <f>SUM(E68:P68)</f>
        <v>50179.22</v>
      </c>
    </row>
    <row r="69" spans="2:17" ht="12.75" x14ac:dyDescent="0.25">
      <c r="B69" s="20"/>
      <c r="C69" s="16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</row>
    <row r="70" spans="2:17" ht="12.75" x14ac:dyDescent="0.25">
      <c r="B70" s="21" t="s">
        <v>41</v>
      </c>
      <c r="C70" s="12" t="s">
        <v>42</v>
      </c>
      <c r="D70" s="13">
        <f>SUBTOTAL(9, D71:D74)</f>
        <v>155415.66999999998</v>
      </c>
      <c r="E70" s="13">
        <f>SUBTOTAL(9, E71:E74)</f>
        <v>155415.66999999998</v>
      </c>
      <c r="F70" s="13">
        <f>SUBTOTAL(9, F71:F74)</f>
        <v>0</v>
      </c>
      <c r="G70" s="13">
        <f>SUBTOTAL(9, G71:G74)</f>
        <v>0</v>
      </c>
      <c r="H70" s="13">
        <f t="shared" ref="H70:N70" si="16">SUBTOTAL(9, H71:H74)</f>
        <v>0</v>
      </c>
      <c r="I70" s="13">
        <f t="shared" si="16"/>
        <v>0</v>
      </c>
      <c r="J70" s="13">
        <f t="shared" si="16"/>
        <v>0</v>
      </c>
      <c r="K70" s="13">
        <f t="shared" si="16"/>
        <v>0</v>
      </c>
      <c r="L70" s="13">
        <f t="shared" si="16"/>
        <v>0</v>
      </c>
      <c r="M70" s="13">
        <f t="shared" si="16"/>
        <v>0</v>
      </c>
      <c r="N70" s="13">
        <f t="shared" si="16"/>
        <v>0</v>
      </c>
      <c r="O70" s="13">
        <f>SUBTOTAL(9, O71:O74)</f>
        <v>0</v>
      </c>
      <c r="P70" s="13">
        <f>SUBTOTAL(9, P71:P74)</f>
        <v>0</v>
      </c>
      <c r="Q70" s="13">
        <f>SUBTOTAL(9, Q71:Q74)</f>
        <v>155415.66999999998</v>
      </c>
    </row>
    <row r="71" spans="2:17" ht="12.75" x14ac:dyDescent="0.25">
      <c r="B71" s="19" t="s">
        <v>116</v>
      </c>
      <c r="C71" s="16" t="s">
        <v>117</v>
      </c>
      <c r="D71" s="18">
        <v>150</v>
      </c>
      <c r="E71" s="18">
        <v>150</v>
      </c>
      <c r="F71" s="18">
        <v>0</v>
      </c>
      <c r="G71" s="18">
        <v>0</v>
      </c>
      <c r="H71" s="18">
        <v>0</v>
      </c>
      <c r="I71" s="18">
        <v>0</v>
      </c>
      <c r="J71" s="18">
        <v>0</v>
      </c>
      <c r="K71" s="18">
        <v>0</v>
      </c>
      <c r="L71" s="18">
        <v>0</v>
      </c>
      <c r="M71" s="18">
        <v>0</v>
      </c>
      <c r="N71" s="18">
        <v>0</v>
      </c>
      <c r="O71" s="18">
        <v>0</v>
      </c>
      <c r="P71" s="18"/>
      <c r="Q71" s="18">
        <f>SUM(E71:P71)</f>
        <v>150</v>
      </c>
    </row>
    <row r="72" spans="2:17" ht="12.75" x14ac:dyDescent="0.25">
      <c r="B72" s="19" t="s">
        <v>43</v>
      </c>
      <c r="C72" s="16" t="s">
        <v>44</v>
      </c>
      <c r="D72" s="18">
        <v>1077</v>
      </c>
      <c r="E72" s="18">
        <v>1077</v>
      </c>
      <c r="F72" s="18">
        <v>0</v>
      </c>
      <c r="G72" s="18">
        <v>0</v>
      </c>
      <c r="H72" s="18">
        <v>0</v>
      </c>
      <c r="I72" s="18">
        <v>0</v>
      </c>
      <c r="J72" s="18">
        <v>0</v>
      </c>
      <c r="K72" s="18">
        <v>0</v>
      </c>
      <c r="L72" s="18">
        <v>0</v>
      </c>
      <c r="M72" s="18">
        <v>0</v>
      </c>
      <c r="N72" s="18">
        <v>0</v>
      </c>
      <c r="O72" s="18">
        <v>0</v>
      </c>
      <c r="P72" s="18"/>
      <c r="Q72" s="18">
        <f>SUM(E72:P72)</f>
        <v>1077</v>
      </c>
    </row>
    <row r="73" spans="2:17" ht="12.75" x14ac:dyDescent="0.25">
      <c r="B73" s="19" t="s">
        <v>45</v>
      </c>
      <c r="C73" s="16" t="s">
        <v>46</v>
      </c>
      <c r="D73" s="18">
        <v>154188.66999999998</v>
      </c>
      <c r="E73" s="18">
        <v>154188.66999999998</v>
      </c>
      <c r="F73" s="18">
        <v>0</v>
      </c>
      <c r="G73" s="18">
        <v>0</v>
      </c>
      <c r="H73" s="18">
        <v>0</v>
      </c>
      <c r="I73" s="18">
        <v>0</v>
      </c>
      <c r="J73" s="18">
        <v>0</v>
      </c>
      <c r="K73" s="18">
        <v>0</v>
      </c>
      <c r="L73" s="18">
        <v>0</v>
      </c>
      <c r="M73" s="18">
        <v>0</v>
      </c>
      <c r="N73" s="18">
        <v>0</v>
      </c>
      <c r="O73" s="18">
        <v>0</v>
      </c>
      <c r="P73" s="18"/>
      <c r="Q73" s="18">
        <f>SUM(E73:P73)</f>
        <v>154188.66999999998</v>
      </c>
    </row>
    <row r="74" spans="2:17" ht="12.75" x14ac:dyDescent="0.25">
      <c r="B74" s="20"/>
      <c r="C74" s="16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</row>
    <row r="75" spans="2:17" ht="12.75" x14ac:dyDescent="0.25">
      <c r="B75" s="21" t="s">
        <v>47</v>
      </c>
      <c r="C75" s="12" t="s">
        <v>48</v>
      </c>
      <c r="D75" s="13">
        <f>SUBTOTAL(9, D76:D77)</f>
        <v>4032977.37</v>
      </c>
      <c r="E75" s="13">
        <f>SUBTOTAL(9, E76:E77)</f>
        <v>4032977.37</v>
      </c>
      <c r="F75" s="13">
        <f>SUBTOTAL(9, F76:F77)</f>
        <v>0</v>
      </c>
      <c r="G75" s="13">
        <f>SUBTOTAL(9, G76:G77)</f>
        <v>0</v>
      </c>
      <c r="H75" s="13">
        <f t="shared" ref="H75:N75" si="17">SUBTOTAL(9, H76:H77)</f>
        <v>0</v>
      </c>
      <c r="I75" s="13">
        <f t="shared" si="17"/>
        <v>0</v>
      </c>
      <c r="J75" s="13">
        <f t="shared" si="17"/>
        <v>0</v>
      </c>
      <c r="K75" s="13">
        <f t="shared" si="17"/>
        <v>0</v>
      </c>
      <c r="L75" s="13">
        <f t="shared" si="17"/>
        <v>0</v>
      </c>
      <c r="M75" s="13">
        <f t="shared" si="17"/>
        <v>0</v>
      </c>
      <c r="N75" s="13">
        <f t="shared" si="17"/>
        <v>0</v>
      </c>
      <c r="O75" s="13">
        <f>SUBTOTAL(9, O76:O77)</f>
        <v>0</v>
      </c>
      <c r="P75" s="13">
        <f>SUBTOTAL(9, P76:P77)</f>
        <v>0</v>
      </c>
      <c r="Q75" s="13">
        <f>SUBTOTAL(9, Q76:Q77)</f>
        <v>4032977.37</v>
      </c>
    </row>
    <row r="76" spans="2:17" ht="12.75" x14ac:dyDescent="0.25">
      <c r="B76" s="19" t="s">
        <v>49</v>
      </c>
      <c r="C76" s="16" t="s">
        <v>50</v>
      </c>
      <c r="D76" s="18">
        <v>4032977.37</v>
      </c>
      <c r="E76" s="18">
        <v>4032977.37</v>
      </c>
      <c r="F76" s="18">
        <v>0</v>
      </c>
      <c r="G76" s="18">
        <v>0</v>
      </c>
      <c r="H76" s="18">
        <v>0</v>
      </c>
      <c r="I76" s="18">
        <v>0</v>
      </c>
      <c r="J76" s="18">
        <v>0</v>
      </c>
      <c r="K76" s="18">
        <v>0</v>
      </c>
      <c r="L76" s="18">
        <v>0</v>
      </c>
      <c r="M76" s="18">
        <v>0</v>
      </c>
      <c r="N76" s="18">
        <v>0</v>
      </c>
      <c r="O76" s="18">
        <v>0</v>
      </c>
      <c r="P76" s="18"/>
      <c r="Q76" s="18">
        <f>SUM(E76:P76)</f>
        <v>4032977.37</v>
      </c>
    </row>
    <row r="77" spans="2:17" ht="12.75" x14ac:dyDescent="0.25">
      <c r="B77" s="6"/>
      <c r="C77" s="5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</row>
    <row r="78" spans="2:17" ht="12.75" x14ac:dyDescent="0.25">
      <c r="B78" s="24" t="str">
        <f xml:space="preserve"> "TOTAL CAPITULO " &amp; B61 &amp; ":"</f>
        <v>TOTAL CAPITULO 3000:</v>
      </c>
      <c r="C78" s="24"/>
      <c r="D78" s="14">
        <f t="shared" ref="D78:Q78" si="18">SUBTOTAL(9,D63:D77)</f>
        <v>4368662.84</v>
      </c>
      <c r="E78" s="14">
        <f t="shared" si="18"/>
        <v>4202983.5200000005</v>
      </c>
      <c r="F78" s="14">
        <f t="shared" si="18"/>
        <v>137179.22</v>
      </c>
      <c r="G78" s="14">
        <f t="shared" si="18"/>
        <v>0</v>
      </c>
      <c r="H78" s="14">
        <f t="shared" si="18"/>
        <v>0</v>
      </c>
      <c r="I78" s="14">
        <f t="shared" si="18"/>
        <v>0</v>
      </c>
      <c r="J78" s="14">
        <f t="shared" si="18"/>
        <v>0</v>
      </c>
      <c r="K78" s="14">
        <f t="shared" si="18"/>
        <v>0</v>
      </c>
      <c r="L78" s="14">
        <f t="shared" si="18"/>
        <v>0</v>
      </c>
      <c r="M78" s="14">
        <f t="shared" si="18"/>
        <v>0</v>
      </c>
      <c r="N78" s="14">
        <f t="shared" si="18"/>
        <v>0</v>
      </c>
      <c r="O78" s="14">
        <f t="shared" si="18"/>
        <v>0</v>
      </c>
      <c r="P78" s="14">
        <f t="shared" si="18"/>
        <v>0</v>
      </c>
      <c r="Q78" s="14">
        <f t="shared" si="18"/>
        <v>4340162.74</v>
      </c>
    </row>
    <row r="79" spans="2:17" ht="12.75" x14ac:dyDescent="0.25">
      <c r="B79" s="6"/>
      <c r="C79" s="5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</row>
    <row r="80" spans="2:17" ht="12.75" x14ac:dyDescent="0.25">
      <c r="B80" s="9" t="s">
        <v>51</v>
      </c>
      <c r="C80" s="10" t="s">
        <v>52</v>
      </c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</row>
    <row r="81" spans="1:17" ht="12.75" x14ac:dyDescent="0.25">
      <c r="B81" s="6"/>
      <c r="C81" s="5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</row>
    <row r="82" spans="1:17" ht="12.75" x14ac:dyDescent="0.25">
      <c r="B82" s="11" t="s">
        <v>53</v>
      </c>
      <c r="C82" s="12" t="s">
        <v>54</v>
      </c>
      <c r="D82" s="13">
        <f t="shared" ref="D82:Q82" si="19">SUBTOTAL(9, D83:D83)</f>
        <v>41060748.609999999</v>
      </c>
      <c r="E82" s="13">
        <f t="shared" si="19"/>
        <v>14839661.690000001</v>
      </c>
      <c r="F82" s="13">
        <f t="shared" si="19"/>
        <v>3816858.19</v>
      </c>
      <c r="G82" s="13">
        <f t="shared" si="19"/>
        <v>17325535.640000001</v>
      </c>
      <c r="H82" s="13">
        <f t="shared" si="19"/>
        <v>0</v>
      </c>
      <c r="I82" s="13">
        <f t="shared" si="19"/>
        <v>1951457.5</v>
      </c>
      <c r="J82" s="13">
        <f t="shared" si="19"/>
        <v>0</v>
      </c>
      <c r="K82" s="13">
        <f t="shared" si="19"/>
        <v>0</v>
      </c>
      <c r="L82" s="13">
        <f t="shared" si="19"/>
        <v>0</v>
      </c>
      <c r="M82" s="13">
        <f t="shared" si="19"/>
        <v>0</v>
      </c>
      <c r="N82" s="13">
        <f t="shared" si="19"/>
        <v>0</v>
      </c>
      <c r="O82" s="13">
        <f t="shared" si="19"/>
        <v>0</v>
      </c>
      <c r="P82" s="13">
        <f t="shared" si="19"/>
        <v>0</v>
      </c>
      <c r="Q82" s="13">
        <f t="shared" si="19"/>
        <v>37933513.020000003</v>
      </c>
    </row>
    <row r="83" spans="1:17" ht="12.75" x14ac:dyDescent="0.25">
      <c r="B83" s="19" t="s">
        <v>55</v>
      </c>
      <c r="C83" s="16" t="s">
        <v>56</v>
      </c>
      <c r="D83" s="18">
        <v>41060748.609999999</v>
      </c>
      <c r="E83" s="18">
        <v>14839661.690000001</v>
      </c>
      <c r="F83" s="18">
        <v>3816858.19</v>
      </c>
      <c r="G83" s="18">
        <v>17325535.640000001</v>
      </c>
      <c r="H83" s="18">
        <v>0</v>
      </c>
      <c r="I83" s="18">
        <f>929634.96+1021822.54</f>
        <v>1951457.5</v>
      </c>
      <c r="J83" s="18">
        <v>0</v>
      </c>
      <c r="K83" s="18">
        <v>0</v>
      </c>
      <c r="L83" s="18">
        <v>0</v>
      </c>
      <c r="M83" s="18">
        <v>0</v>
      </c>
      <c r="N83" s="18">
        <v>0</v>
      </c>
      <c r="O83" s="18">
        <v>0</v>
      </c>
      <c r="P83" s="18"/>
      <c r="Q83" s="18">
        <f>SUM(E83:P83)</f>
        <v>37933513.020000003</v>
      </c>
    </row>
    <row r="84" spans="1:17" ht="12.75" x14ac:dyDescent="0.25">
      <c r="B84" s="6"/>
      <c r="C84" s="5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</row>
    <row r="85" spans="1:17" ht="12.75" x14ac:dyDescent="0.25">
      <c r="B85" s="24" t="str">
        <f xml:space="preserve"> "TOTAL CAPITULO " &amp; B80 &amp; ":"</f>
        <v>TOTAL CAPITULO 6000:</v>
      </c>
      <c r="C85" s="24"/>
      <c r="D85" s="14">
        <f t="shared" ref="D85:Q85" si="20">SUBTOTAL(9,D82:D84)</f>
        <v>41060748.609999999</v>
      </c>
      <c r="E85" s="14">
        <f t="shared" si="20"/>
        <v>14839661.690000001</v>
      </c>
      <c r="F85" s="14">
        <f t="shared" si="20"/>
        <v>3816858.19</v>
      </c>
      <c r="G85" s="14">
        <f t="shared" si="20"/>
        <v>17325535.640000001</v>
      </c>
      <c r="H85" s="14">
        <f t="shared" si="20"/>
        <v>0</v>
      </c>
      <c r="I85" s="14">
        <f t="shared" si="20"/>
        <v>1951457.5</v>
      </c>
      <c r="J85" s="14">
        <f t="shared" si="20"/>
        <v>0</v>
      </c>
      <c r="K85" s="14">
        <f t="shared" si="20"/>
        <v>0</v>
      </c>
      <c r="L85" s="14">
        <f t="shared" si="20"/>
        <v>0</v>
      </c>
      <c r="M85" s="14">
        <f t="shared" si="20"/>
        <v>0</v>
      </c>
      <c r="N85" s="14">
        <f t="shared" si="20"/>
        <v>0</v>
      </c>
      <c r="O85" s="14">
        <f t="shared" si="20"/>
        <v>0</v>
      </c>
      <c r="P85" s="14">
        <f t="shared" si="20"/>
        <v>0</v>
      </c>
      <c r="Q85" s="14">
        <f t="shared" si="20"/>
        <v>37933513.020000003</v>
      </c>
    </row>
    <row r="86" spans="1:17" ht="12.75" x14ac:dyDescent="0.25">
      <c r="B86" s="6"/>
      <c r="C86" s="5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</row>
    <row r="87" spans="1:17" ht="12.75" x14ac:dyDescent="0.25">
      <c r="B87" s="6"/>
      <c r="C87" s="5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</row>
    <row r="88" spans="1:17" ht="15.75" x14ac:dyDescent="0.25">
      <c r="B88" s="30" t="s">
        <v>57</v>
      </c>
      <c r="C88" s="30"/>
      <c r="D88" s="15">
        <f>+D34+D59+D78+D85</f>
        <v>46564430.109999999</v>
      </c>
      <c r="E88" s="23">
        <f t="shared" ref="E88:Q88" si="21">+E34+E59+E78+E85</f>
        <v>19934826.010000002</v>
      </c>
      <c r="F88" s="23">
        <f t="shared" si="21"/>
        <v>4177529.02</v>
      </c>
      <c r="G88" s="23">
        <f t="shared" si="21"/>
        <v>17325535.640000001</v>
      </c>
      <c r="H88" s="23">
        <f t="shared" si="21"/>
        <v>14520.88</v>
      </c>
      <c r="I88" s="23">
        <f t="shared" si="21"/>
        <v>1951457.5</v>
      </c>
      <c r="J88" s="23">
        <f t="shared" si="21"/>
        <v>0</v>
      </c>
      <c r="K88" s="23">
        <f t="shared" si="21"/>
        <v>0</v>
      </c>
      <c r="L88" s="23">
        <f t="shared" si="21"/>
        <v>0</v>
      </c>
      <c r="M88" s="23">
        <f t="shared" si="21"/>
        <v>0</v>
      </c>
      <c r="N88" s="23">
        <f t="shared" si="21"/>
        <v>0</v>
      </c>
      <c r="O88" s="23">
        <f t="shared" si="21"/>
        <v>0</v>
      </c>
      <c r="P88" s="23">
        <f t="shared" si="21"/>
        <v>0</v>
      </c>
      <c r="Q88" s="23">
        <f t="shared" si="21"/>
        <v>43403869.050000004</v>
      </c>
    </row>
    <row r="89" spans="1:17" ht="15" customHeight="1" x14ac:dyDescent="0.25">
      <c r="A89" s="3"/>
      <c r="B89" s="4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</row>
    <row r="90" spans="1:17" ht="15" customHeight="1" x14ac:dyDescent="0.25">
      <c r="A90" s="3"/>
      <c r="B90" s="4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</row>
    <row r="91" spans="1:17" ht="15" customHeight="1" x14ac:dyDescent="0.25">
      <c r="A91" s="3"/>
      <c r="B91" s="4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</row>
  </sheetData>
  <mergeCells count="22">
    <mergeCell ref="B85:C85"/>
    <mergeCell ref="B88:C88"/>
    <mergeCell ref="B2:Q2"/>
    <mergeCell ref="B3:Q3"/>
    <mergeCell ref="E6:E7"/>
    <mergeCell ref="F6:F7"/>
    <mergeCell ref="G6:G7"/>
    <mergeCell ref="H6:H7"/>
    <mergeCell ref="Q6:Q7"/>
    <mergeCell ref="I6:I7"/>
    <mergeCell ref="J6:J7"/>
    <mergeCell ref="K6:K7"/>
    <mergeCell ref="L6:L7"/>
    <mergeCell ref="O6:O7"/>
    <mergeCell ref="P6:P7"/>
    <mergeCell ref="M6:M7"/>
    <mergeCell ref="N6:N7"/>
    <mergeCell ref="B34:C34"/>
    <mergeCell ref="B78:C78"/>
    <mergeCell ref="B6:C7"/>
    <mergeCell ref="B59:C59"/>
    <mergeCell ref="D6:D7"/>
  </mergeCells>
  <printOptions horizontalCentered="1"/>
  <pageMargins left="0.15748031496062992" right="0.15748031496062992" top="0.15748031496062992" bottom="0.15748031496062992" header="0.31496062992125984" footer="0.31496062992125984"/>
  <pageSetup scale="5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ADEFAS 2017</vt:lpstr>
      <vt:lpstr>'ADEFAS 2017'!Área_de_impresión</vt:lpstr>
      <vt:lpstr>'ADEFAS 2017'!Títulos_a_imprimir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Jael Trejo Huertero</dc:creator>
  <cp:lastModifiedBy>Laura Nayeli Pacheco Casillas</cp:lastModifiedBy>
  <cp:lastPrinted>2018-12-20T19:18:57Z</cp:lastPrinted>
  <dcterms:created xsi:type="dcterms:W3CDTF">2013-04-18T20:56:07Z</dcterms:created>
  <dcterms:modified xsi:type="dcterms:W3CDTF">2018-12-20T22:07:01Z</dcterms:modified>
</cp:coreProperties>
</file>